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than\Documents\BattleActs\Exam 8\Excel Files\"/>
    </mc:Choice>
  </mc:AlternateContent>
  <xr:revisionPtr revIDLastSave="0" documentId="13_ncr:1_{015A46B5-2641-4D35-9FF3-28B45BC36678}" xr6:coauthVersionLast="47" xr6:coauthVersionMax="47" xr10:uidLastSave="{00000000-0000-0000-0000-000000000000}"/>
  <bookViews>
    <workbookView xWindow="19080" yWindow="-45" windowWidth="19440" windowHeight="15000" xr2:uid="{E5E47C2A-CB7B-4DFD-9733-DC985EEB6B82}"/>
  </bookViews>
  <sheets>
    <sheet name="TOC" sheetId="1" r:id="rId1"/>
    <sheet name="W-Bahnemann-Ch61" sheetId="17" r:id="rId2"/>
    <sheet name="W-Bahnemann-Ch62" sheetId="18" r:id="rId3"/>
    <sheet name="W-Bahnemann-Ch63" sheetId="19" r:id="rId4"/>
    <sheet name="W-Bahnemann-Ch64" sheetId="20" r:id="rId5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9" l="1"/>
  <c r="C26" i="19"/>
  <c r="C25" i="19"/>
  <c r="E21" i="19"/>
  <c r="C34" i="17" l="1"/>
  <c r="C32" i="17"/>
  <c r="C31" i="17"/>
  <c r="C28" i="17"/>
  <c r="C26" i="17"/>
  <c r="C23" i="17"/>
  <c r="D20" i="17"/>
  <c r="C19" i="17"/>
  <c r="D19" i="17" s="1"/>
</calcChain>
</file>

<file path=xl/sharedStrings.xml><?xml version="1.0" encoding="utf-8"?>
<sst xmlns="http://schemas.openxmlformats.org/spreadsheetml/2006/main" count="157" uniqueCount="65">
  <si>
    <t>Question</t>
  </si>
  <si>
    <t>Sheet</t>
  </si>
  <si>
    <t>Type</t>
  </si>
  <si>
    <t>Reading:</t>
  </si>
  <si>
    <t>Model:</t>
  </si>
  <si>
    <t>Problem Type:</t>
  </si>
  <si>
    <t>Given</t>
  </si>
  <si>
    <t>Find</t>
  </si>
  <si>
    <t>Return to TOC</t>
  </si>
  <si>
    <t>?</t>
  </si>
  <si>
    <t>Source Text</t>
  </si>
  <si>
    <t>a.)</t>
  </si>
  <si>
    <t>b.)</t>
  </si>
  <si>
    <t>Severity</t>
  </si>
  <si>
    <t>Exam 8: Bahnemann – Chapter 6</t>
  </si>
  <si>
    <t>W-Bahnemann-Ch61</t>
  </si>
  <si>
    <t>Bahnemann.Chapter6</t>
  </si>
  <si>
    <t>Source Text Example 6.3</t>
  </si>
  <si>
    <t>Calculate ILFs loaded for expenses.</t>
  </si>
  <si>
    <t>Indemnity losses for a portfolio of insurance policies have a lognormal claim-size distribution with parameters</t>
  </si>
  <si>
    <t>μ =</t>
  </si>
  <si>
    <t>σ =</t>
  </si>
  <si>
    <r>
      <t>The policy per-claim limit applies only to the</t>
    </r>
    <r>
      <rPr>
        <u/>
        <sz val="11"/>
        <color theme="1"/>
        <rFont val="Calibri"/>
        <family val="2"/>
        <scheme val="minor"/>
      </rPr>
      <t xml:space="preserve"> indemnity portion</t>
    </r>
    <r>
      <rPr>
        <sz val="11"/>
        <color theme="1"/>
        <rFont val="Calibri"/>
        <family val="2"/>
        <scheme val="minor"/>
      </rPr>
      <t xml:space="preserve"> of a claim.</t>
    </r>
  </si>
  <si>
    <t>Average per-claim loss adjustment expense</t>
  </si>
  <si>
    <t>Claim frequency per exposure</t>
  </si>
  <si>
    <t>Variable expenses as a percentage of premium</t>
  </si>
  <si>
    <t>Basic policy limit</t>
  </si>
  <si>
    <t>L</t>
  </si>
  <si>
    <t>E[X; L]</t>
  </si>
  <si>
    <t>i.)</t>
  </si>
  <si>
    <t>Basic limit</t>
  </si>
  <si>
    <t>ii.)</t>
  </si>
  <si>
    <t>c.)</t>
  </si>
  <si>
    <t>Basic policy premium</t>
  </si>
  <si>
    <t>iii.)</t>
  </si>
  <si>
    <t>Useful Formulas</t>
  </si>
  <si>
    <t>Lognormal Distribution</t>
  </si>
  <si>
    <t>Check increased limits factors for consistency</t>
  </si>
  <si>
    <t>Per Occurrence Limit</t>
  </si>
  <si>
    <t>Increased Limit Factor</t>
  </si>
  <si>
    <t xml:space="preserve">Determine if the ILFs satisfy the consistency test, and if not </t>
  </si>
  <si>
    <t>then identify the range of factors which would work.</t>
  </si>
  <si>
    <t>W-Bahnemann-Ch62</t>
  </si>
  <si>
    <t>Calculate various aspects using a straight deductible</t>
  </si>
  <si>
    <t>(Modified)</t>
  </si>
  <si>
    <t>Deductible, d</t>
  </si>
  <si>
    <t>E[X;d]</t>
  </si>
  <si>
    <r>
      <t>F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(d)</t>
    </r>
  </si>
  <si>
    <t>C(d)</t>
  </si>
  <si>
    <t>Frequency</t>
  </si>
  <si>
    <t>Pure Premium</t>
  </si>
  <si>
    <t>Ground-up claim frequency, φ</t>
  </si>
  <si>
    <t>Basic limit expected loss, E[X;b]</t>
  </si>
  <si>
    <t>Fixed ALAE per claim, ε</t>
  </si>
  <si>
    <t>Variable ALAE, u</t>
  </si>
  <si>
    <t>Fill in the missing information in the table.</t>
  </si>
  <si>
    <t xml:space="preserve">For a policy with a deductible of </t>
  </si>
  <si>
    <t>Calculate the deductible-adjusted frequency</t>
  </si>
  <si>
    <t>Calculate the modified severity.</t>
  </si>
  <si>
    <t>W-Bahnemann-Ch63</t>
  </si>
  <si>
    <t>Calculate modified severity and pure premium for a franchise deductible</t>
  </si>
  <si>
    <t>Complete the table.</t>
  </si>
  <si>
    <t>W-Bahnemann-Ch64</t>
  </si>
  <si>
    <t>Problem Set 1</t>
  </si>
  <si>
    <t>Calculate ILFs loaded for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</si>
</sst>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4" fillId="0" borderId="0" xfId="1" applyFill="1" applyAlignment="1">
      <alignment horizontal="center"/>
    </xf>
    <xf numFmtId="0" fontId="0" fillId="0" borderId="0" xfId="0" applyFill="1" applyAlignment="1">
      <alignment horizontal="center"/>
    </xf>
    <xf numFmtId="0" fontId="4" fillId="2" borderId="4" xfId="1" applyFill="1" applyBorder="1" applyAlignment="1" applyProtection="1">
      <alignment horizontal="right"/>
    </xf>
    <xf numFmtId="0" fontId="3" fillId="0" borderId="0" xfId="0" applyFont="1" applyFill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0" fontId="1" fillId="2" borderId="2" xfId="0" applyFont="1" applyFill="1" applyBorder="1" applyProtection="1"/>
    <xf numFmtId="0" fontId="0" fillId="2" borderId="3" xfId="0" applyFill="1" applyBorder="1" applyProtection="1"/>
    <xf numFmtId="0" fontId="6" fillId="2" borderId="3" xfId="0" applyFont="1" applyFill="1" applyBorder="1" applyProtection="1"/>
    <xf numFmtId="0" fontId="1" fillId="2" borderId="5" xfId="0" applyFont="1" applyFill="1" applyBorder="1" applyProtection="1"/>
    <xf numFmtId="0" fontId="0" fillId="2" borderId="0" xfId="0" applyFill="1" applyBorder="1" applyProtection="1"/>
    <xf numFmtId="0" fontId="0" fillId="2" borderId="6" xfId="0" applyFill="1" applyBorder="1" applyProtection="1"/>
    <xf numFmtId="3" fontId="0" fillId="2" borderId="5" xfId="0" applyNumberFormat="1" applyFill="1" applyBorder="1" applyProtection="1"/>
    <xf numFmtId="3" fontId="0" fillId="2" borderId="0" xfId="0" applyNumberFormat="1" applyFill="1" applyBorder="1" applyProtection="1"/>
    <xf numFmtId="3" fontId="0" fillId="2" borderId="6" xfId="0" applyNumberFormat="1" applyFill="1" applyBorder="1" applyProtection="1"/>
    <xf numFmtId="3" fontId="1" fillId="2" borderId="5" xfId="0" applyNumberFormat="1" applyFont="1" applyFill="1" applyBorder="1" applyProtection="1"/>
    <xf numFmtId="0" fontId="0" fillId="2" borderId="5" xfId="0" applyFill="1" applyBorder="1" applyProtection="1"/>
    <xf numFmtId="0" fontId="0" fillId="2" borderId="10" xfId="0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/>
    </xf>
    <xf numFmtId="0" fontId="0" fillId="2" borderId="7" xfId="0" applyFill="1" applyBorder="1" applyProtection="1"/>
    <xf numFmtId="0" fontId="0" fillId="2" borderId="8" xfId="0" applyFill="1" applyBorder="1" applyProtection="1"/>
    <xf numFmtId="0" fontId="0" fillId="2" borderId="9" xfId="0" applyFill="1" applyBorder="1" applyProtection="1"/>
    <xf numFmtId="0" fontId="0" fillId="2" borderId="1" xfId="0" applyFill="1" applyBorder="1" applyAlignment="1" applyProtection="1">
      <alignment horizontal="center"/>
    </xf>
    <xf numFmtId="0" fontId="0" fillId="2" borderId="1" xfId="0" applyFill="1" applyBorder="1" applyProtection="1"/>
    <xf numFmtId="0" fontId="0" fillId="2" borderId="0" xfId="0" applyFill="1" applyBorder="1" applyAlignment="1" applyProtection="1">
      <alignment horizontal="center"/>
    </xf>
    <xf numFmtId="164" fontId="0" fillId="2" borderId="0" xfId="0" applyNumberFormat="1" applyFill="1" applyBorder="1" applyAlignment="1" applyProtection="1">
      <alignment horizontal="center"/>
    </xf>
    <xf numFmtId="0" fontId="2" fillId="2" borderId="0" xfId="0" applyFont="1" applyFill="1" applyBorder="1" applyProtection="1"/>
    <xf numFmtId="0" fontId="9" fillId="2" borderId="12" xfId="0" applyFont="1" applyFill="1" applyBorder="1" applyProtection="1"/>
    <xf numFmtId="0" fontId="0" fillId="2" borderId="12" xfId="0" applyFill="1" applyBorder="1" applyAlignment="1" applyProtection="1">
      <alignment horizontal="left"/>
    </xf>
    <xf numFmtId="9" fontId="2" fillId="2" borderId="0" xfId="0" applyNumberFormat="1" applyFont="1" applyFill="1" applyBorder="1" applyProtection="1"/>
    <xf numFmtId="3" fontId="0" fillId="2" borderId="13" xfId="0" applyNumberFormat="1" applyFill="1" applyBorder="1" applyAlignment="1" applyProtection="1">
      <alignment horizontal="center"/>
    </xf>
    <xf numFmtId="0" fontId="0" fillId="2" borderId="14" xfId="0" applyFill="1" applyBorder="1" applyProtection="1"/>
    <xf numFmtId="0" fontId="0" fillId="2" borderId="15" xfId="0" applyFill="1" applyBorder="1" applyProtection="1"/>
    <xf numFmtId="0" fontId="0" fillId="2" borderId="16" xfId="0" applyFill="1" applyBorder="1" applyProtection="1"/>
    <xf numFmtId="0" fontId="0" fillId="2" borderId="10" xfId="0" applyFill="1" applyBorder="1" applyProtection="1"/>
    <xf numFmtId="0" fontId="0" fillId="2" borderId="16" xfId="0" applyFill="1" applyBorder="1" applyAlignment="1" applyProtection="1">
      <alignment horizontal="center"/>
    </xf>
    <xf numFmtId="9" fontId="0" fillId="2" borderId="16" xfId="0" applyNumberFormat="1" applyFill="1" applyBorder="1" applyAlignment="1" applyProtection="1">
      <alignment horizontal="center"/>
    </xf>
    <xf numFmtId="3" fontId="0" fillId="2" borderId="17" xfId="0" applyNumberFormat="1" applyFill="1" applyBorder="1" applyAlignment="1" applyProtection="1">
      <alignment horizontal="center"/>
    </xf>
    <xf numFmtId="0" fontId="0" fillId="2" borderId="11" xfId="0" applyFill="1" applyBorder="1" applyProtection="1"/>
    <xf numFmtId="0" fontId="0" fillId="2" borderId="12" xfId="0" applyFill="1" applyBorder="1" applyAlignment="1" applyProtection="1">
      <alignment horizontal="center"/>
    </xf>
    <xf numFmtId="3" fontId="0" fillId="2" borderId="12" xfId="0" applyNumberFormat="1" applyFill="1" applyBorder="1" applyAlignment="1" applyProtection="1">
      <alignment horizontal="center"/>
    </xf>
    <xf numFmtId="4" fontId="0" fillId="2" borderId="12" xfId="0" applyNumberFormat="1" applyFill="1" applyBorder="1" applyAlignment="1" applyProtection="1">
      <alignment horizontal="center"/>
    </xf>
    <xf numFmtId="0" fontId="7" fillId="2" borderId="0" xfId="0" applyFont="1" applyFill="1" applyBorder="1" applyProtection="1"/>
    <xf numFmtId="0" fontId="10" fillId="2" borderId="0" xfId="0" applyFont="1" applyFill="1" applyBorder="1" applyProtection="1"/>
    <xf numFmtId="6" fontId="0" fillId="2" borderId="0" xfId="0" applyNumberFormat="1" applyFill="1" applyBorder="1" applyAlignment="1" applyProtection="1">
      <alignment horizontal="center"/>
    </xf>
    <xf numFmtId="3" fontId="0" fillId="2" borderId="7" xfId="0" applyNumberFormat="1" applyFill="1" applyBorder="1" applyProtection="1"/>
    <xf numFmtId="3" fontId="0" fillId="2" borderId="8" xfId="0" applyNumberFormat="1" applyFill="1" applyBorder="1" applyProtection="1"/>
    <xf numFmtId="0" fontId="0" fillId="2" borderId="21" xfId="0" applyFill="1" applyBorder="1" applyAlignment="1" applyProtection="1">
      <alignment horizontal="center"/>
    </xf>
    <xf numFmtId="0" fontId="0" fillId="2" borderId="22" xfId="0" applyFill="1" applyBorder="1" applyAlignment="1" applyProtection="1">
      <alignment horizontal="center"/>
    </xf>
    <xf numFmtId="0" fontId="0" fillId="2" borderId="23" xfId="0" applyFill="1" applyBorder="1" applyAlignment="1" applyProtection="1">
      <alignment horizontal="center"/>
    </xf>
    <xf numFmtId="0" fontId="0" fillId="2" borderId="19" xfId="0" applyFill="1" applyBorder="1" applyAlignment="1" applyProtection="1">
      <alignment horizontal="center"/>
    </xf>
    <xf numFmtId="3" fontId="0" fillId="2" borderId="16" xfId="0" applyNumberFormat="1" applyFill="1" applyBorder="1" applyAlignment="1" applyProtection="1">
      <alignment horizontal="center"/>
    </xf>
    <xf numFmtId="3" fontId="0" fillId="2" borderId="19" xfId="0" applyNumberFormat="1" applyFill="1" applyBorder="1" applyAlignment="1" applyProtection="1">
      <alignment horizontal="center"/>
    </xf>
    <xf numFmtId="3" fontId="0" fillId="2" borderId="20" xfId="0" applyNumberFormat="1" applyFill="1" applyBorder="1" applyAlignment="1" applyProtection="1">
      <alignment horizontal="center"/>
    </xf>
    <xf numFmtId="0" fontId="0" fillId="2" borderId="20" xfId="0" applyFill="1" applyBorder="1" applyAlignment="1" applyProtection="1">
      <alignment horizontal="center"/>
    </xf>
    <xf numFmtId="0" fontId="0" fillId="2" borderId="13" xfId="0" applyFill="1" applyBorder="1" applyAlignment="1" applyProtection="1">
      <alignment horizontal="center"/>
    </xf>
    <xf numFmtId="6" fontId="0" fillId="2" borderId="16" xfId="0" applyNumberFormat="1" applyFill="1" applyBorder="1" applyAlignment="1" applyProtection="1">
      <alignment horizontal="center"/>
    </xf>
    <xf numFmtId="9" fontId="0" fillId="2" borderId="17" xfId="0" applyNumberFormat="1" applyFill="1" applyBorder="1" applyAlignment="1" applyProtection="1">
      <alignment horizontal="center"/>
    </xf>
    <xf numFmtId="0" fontId="1" fillId="2" borderId="7" xfId="0" applyFont="1" applyFill="1" applyBorder="1" applyProtection="1"/>
    <xf numFmtId="3" fontId="0" fillId="2" borderId="13" xfId="0" applyNumberFormat="1" applyFill="1" applyBorder="1" applyAlignment="1" applyProtection="1">
      <alignment horizontal="centerContinuous"/>
    </xf>
    <xf numFmtId="3" fontId="0" fillId="2" borderId="15" xfId="0" applyNumberFormat="1" applyFill="1" applyBorder="1" applyAlignment="1" applyProtection="1">
      <alignment horizontal="centerContinuous"/>
    </xf>
    <xf numFmtId="0" fontId="0" fillId="2" borderId="17" xfId="0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3" fontId="2" fillId="2" borderId="0" xfId="0" applyNumberFormat="1" applyFont="1" applyFill="1" applyBorder="1" applyProtection="1"/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1210522</xdr:colOff>
      <xdr:row>4</xdr:row>
      <xdr:rowOff>70486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7DE5A5-F1B0-4C95-86A1-CA4481F94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16933</xdr:colOff>
      <xdr:row>41</xdr:row>
      <xdr:rowOff>50800</xdr:rowOff>
    </xdr:from>
    <xdr:ext cx="4037964" cy="41864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74A93A9B-2612-4CE4-9056-39FA7FE71F79}"/>
                </a:ext>
              </a:extLst>
            </xdr:cNvPr>
            <xdr:cNvSpPr txBox="1"/>
          </xdr:nvSpPr>
          <xdr:spPr>
            <a:xfrm>
              <a:off x="731308" y="7861300"/>
              <a:ext cx="4037964" cy="4186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2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𝑋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;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𝐿</m:t>
                        </m:r>
                      </m:e>
                    </m:d>
                    <m:r>
                      <a:rPr lang="en-US" sz="1200" b="0" i="1">
                        <a:latin typeface="Cambria Math" panose="02040503050406030204" pitchFamily="18" charset="0"/>
                      </a:rPr>
                      <m:t>=</m:t>
                    </m:r>
                    <m:r>
                      <m:rPr>
                        <m:sty m:val="p"/>
                      </m:rPr>
                      <a:rPr lang="en-US" sz="1200" b="0" i="0">
                        <a:latin typeface="Cambria Math" panose="02040503050406030204" pitchFamily="18" charset="0"/>
                      </a:rPr>
                      <m:t>E</m:t>
                    </m:r>
                    <m:d>
                      <m:dPr>
                        <m:begChr m:val="["/>
                        <m:endChr m:val="]"/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m:rPr>
                            <m:sty m:val="p"/>
                          </m:rPr>
                          <a:rPr lang="en-US" sz="1200" b="0" i="0">
                            <a:latin typeface="Cambria Math" panose="02040503050406030204" pitchFamily="18" charset="0"/>
                          </a:rPr>
                          <m:t>X</m:t>
                        </m:r>
                      </m:e>
                    </m:d>
                    <m:r>
                      <a:rPr lang="en-US" sz="1200" b="0" i="1">
                        <a:latin typeface="Cambria Math" panose="02040503050406030204" pitchFamily="18" charset="0"/>
                      </a:rPr>
                      <m:t>⋅</m:t>
                    </m:r>
                    <m:r>
                      <m:rPr>
                        <m:sty m:val="p"/>
                      </m:rPr>
                      <a:rPr lang="en-US" sz="1200" b="0" i="0">
                        <a:latin typeface="Cambria Math" panose="02040503050406030204" pitchFamily="18" charset="0"/>
                      </a:rPr>
                      <m:t>Φ</m:t>
                    </m:r>
                    <m:d>
                      <m:d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func>
                              <m:funcPr>
                                <m:ctrlPr>
                                  <a:rPr lang="en-US" sz="1200" b="0" i="1">
                                    <a:latin typeface="Cambria Math" panose="02040503050406030204" pitchFamily="18" charset="0"/>
                                  </a:rPr>
                                </m:ctrlPr>
                              </m:funcPr>
                              <m:fName>
                                <m:r>
                                  <m:rPr>
                                    <m:sty m:val="p"/>
                                  </m:rPr>
                                  <a:rPr lang="en-US" sz="1200" b="0" i="0">
                                    <a:latin typeface="Cambria Math" panose="02040503050406030204" pitchFamily="18" charset="0"/>
                                  </a:rPr>
                                  <m:t>log</m:t>
                                </m:r>
                              </m:fName>
                              <m:e>
                                <m:d>
                                  <m:dPr>
                                    <m:ctrlPr>
                                      <a:rPr lang="en-US" sz="12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a:rPr lang="en-US" sz="1200" b="0" i="1">
                                        <a:latin typeface="Cambria Math" panose="02040503050406030204" pitchFamily="18" charset="0"/>
                                      </a:rPr>
                                      <m:t>𝐿</m:t>
                                    </m:r>
                                  </m:e>
                                </m:d>
                              </m:e>
                            </m:func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𝜇</m:t>
                            </m:r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sSup>
                              <m:sSupPr>
                                <m:ctrlPr>
                                  <a:rPr lang="en-US" sz="12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n-US" sz="1200" b="0" i="1">
                                    <a:latin typeface="Cambria Math" panose="02040503050406030204" pitchFamily="18" charset="0"/>
                                  </a:rPr>
                                  <m:t>𝜎</m:t>
                                </m:r>
                              </m:e>
                              <m:sup>
                                <m:r>
                                  <a:rPr lang="en-US" sz="12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</m:num>
                          <m:den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𝜎</m:t>
                            </m:r>
                          </m:den>
                        </m:f>
                      </m:e>
                    </m:d>
                    <m:r>
                      <a:rPr lang="en-US" sz="1200" b="0" i="1">
                        <a:latin typeface="Cambria Math" panose="02040503050406030204" pitchFamily="18" charset="0"/>
                      </a:rPr>
                      <m:t>+</m:t>
                    </m:r>
                    <m:r>
                      <m:rPr>
                        <m:sty m:val="p"/>
                      </m:rPr>
                      <a:rPr lang="en-US" sz="1200" b="0" i="0">
                        <a:latin typeface="Cambria Math" panose="02040503050406030204" pitchFamily="18" charset="0"/>
                      </a:rPr>
                      <m:t>L</m:t>
                    </m:r>
                    <m:r>
                      <a:rPr lang="en-US" sz="1200" b="0" i="1">
                        <a:latin typeface="Cambria Math" panose="02040503050406030204" pitchFamily="18" charset="0"/>
                      </a:rPr>
                      <m:t>⋅</m:t>
                    </m:r>
                    <m:r>
                      <m:rPr>
                        <m:sty m:val="p"/>
                      </m:rPr>
                      <a:rPr lang="en-US" sz="1200" b="0" i="0">
                        <a:latin typeface="Cambria Math" panose="02040503050406030204" pitchFamily="18" charset="0"/>
                      </a:rPr>
                      <m:t>Φ</m:t>
                    </m:r>
                    <m:d>
                      <m:d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func>
                              <m:funcPr>
                                <m:ctrlPr>
                                  <a:rPr lang="en-US" sz="1200" b="0" i="1">
                                    <a:latin typeface="Cambria Math" panose="02040503050406030204" pitchFamily="18" charset="0"/>
                                  </a:rPr>
                                </m:ctrlPr>
                              </m:funcPr>
                              <m:fName>
                                <m:r>
                                  <m:rPr>
                                    <m:sty m:val="p"/>
                                  </m:rPr>
                                  <a:rPr lang="en-US" sz="1200" b="0" i="0">
                                    <a:latin typeface="Cambria Math" panose="02040503050406030204" pitchFamily="18" charset="0"/>
                                  </a:rPr>
                                  <m:t>log</m:t>
                                </m:r>
                              </m:fName>
                              <m:e>
                                <m:d>
                                  <m:dPr>
                                    <m:ctrlPr>
                                      <a:rPr lang="en-US" sz="12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a:rPr lang="en-US" sz="1200" b="0" i="1">
                                        <a:latin typeface="Cambria Math" panose="02040503050406030204" pitchFamily="18" charset="0"/>
                                      </a:rPr>
                                      <m:t>𝐿</m:t>
                                    </m:r>
                                  </m:e>
                                </m:d>
                              </m:e>
                            </m:func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+</m:t>
                            </m:r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𝜇</m:t>
                            </m:r>
                          </m:num>
                          <m:den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𝜎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en-GB" sz="12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74A93A9B-2612-4CE4-9056-39FA7FE71F79}"/>
                </a:ext>
              </a:extLst>
            </xdr:cNvPr>
            <xdr:cNvSpPr txBox="1"/>
          </xdr:nvSpPr>
          <xdr:spPr>
            <a:xfrm>
              <a:off x="731308" y="7861300"/>
              <a:ext cx="4037964" cy="4186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200" b="0" i="0">
                  <a:latin typeface="Cambria Math" panose="02040503050406030204" pitchFamily="18" charset="0"/>
                </a:rPr>
                <a:t>𝐸[𝑋;𝐿]=E[X]⋅Φ((log⁡(𝐿)−𝜇−𝜎^2)/𝜎)+L⋅Φ((−log⁡(𝐿)+𝜇)/𝜎)</a:t>
              </a:r>
              <a:endParaRPr lang="en-GB" sz="1200"/>
            </a:p>
          </xdr:txBody>
        </xdr:sp>
      </mc:Fallback>
    </mc:AlternateContent>
    <xdr:clientData/>
  </xdr:oneCellAnchor>
  <xdr:oneCellAnchor>
    <xdr:from>
      <xdr:col>0</xdr:col>
      <xdr:colOff>694266</xdr:colOff>
      <xdr:row>39</xdr:row>
      <xdr:rowOff>33866</xdr:rowOff>
    </xdr:from>
    <xdr:ext cx="1289647" cy="35093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2B8F463D-09EE-460D-BB3B-7776884B04B9}"/>
                </a:ext>
              </a:extLst>
            </xdr:cNvPr>
            <xdr:cNvSpPr txBox="1"/>
          </xdr:nvSpPr>
          <xdr:spPr>
            <a:xfrm>
              <a:off x="694266" y="7501466"/>
              <a:ext cx="1289647" cy="3509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4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d>
                    <m:r>
                      <a:rPr lang="en-US" sz="1400" b="0" i="1">
                        <a:latin typeface="Cambria Math" panose="02040503050406030204" pitchFamily="18" charset="0"/>
                      </a:rPr>
                      <m:t>= </m:t>
                    </m:r>
                    <m:sSup>
                      <m:sSupPr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p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𝜇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+ </m:t>
                        </m:r>
                        <m:f>
                          <m:fPr>
                            <m:ctrlPr>
                              <a:rPr lang="en-US" sz="14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p>
                              <m:sSup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𝜎</m:t>
                                </m:r>
                              </m:e>
                              <m:sup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</m:num>
                          <m:den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den>
                        </m:f>
                      </m:sup>
                    </m:sSup>
                  </m:oMath>
                </m:oMathPara>
              </a14:m>
              <a:endParaRPr lang="en-GB" sz="14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2B8F463D-09EE-460D-BB3B-7776884B04B9}"/>
                </a:ext>
              </a:extLst>
            </xdr:cNvPr>
            <xdr:cNvSpPr txBox="1"/>
          </xdr:nvSpPr>
          <xdr:spPr>
            <a:xfrm>
              <a:off x="694266" y="7501466"/>
              <a:ext cx="1289647" cy="3509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400" b="0" i="0">
                  <a:latin typeface="Cambria Math" panose="02040503050406030204" pitchFamily="18" charset="0"/>
                </a:rPr>
                <a:t>𝐸[𝑋]= 𝑒^(𝜇+ 𝜎^2/2)</a:t>
              </a:r>
              <a:endParaRPr lang="en-GB" sz="14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F8C90-0776-46BA-8587-527ABF3B4816}">
  <dimension ref="A5:C130"/>
  <sheetViews>
    <sheetView showGridLines="0" tabSelected="1" workbookViewId="0"/>
  </sheetViews>
  <sheetFormatPr defaultRowHeight="15" x14ac:dyDescent="0.25"/>
  <cols>
    <col min="1" max="1" width="9.140625" style="1"/>
    <col min="2" max="2" width="22.7109375" style="2" customWidth="1"/>
    <col min="3" max="3" width="64" style="1" customWidth="1"/>
  </cols>
  <sheetData>
    <row r="5" spans="1:3" ht="15" customHeight="1" x14ac:dyDescent="0.25">
      <c r="A5" s="70" t="s">
        <v>14</v>
      </c>
      <c r="B5" s="70"/>
      <c r="C5" s="70"/>
    </row>
    <row r="6" spans="1:3" ht="15" customHeight="1" x14ac:dyDescent="0.25">
      <c r="A6" s="70"/>
      <c r="B6" s="70"/>
      <c r="C6" s="70"/>
    </row>
    <row r="7" spans="1:3" ht="15" customHeight="1" x14ac:dyDescent="0.25"/>
    <row r="8" spans="1:3" ht="15" customHeight="1" x14ac:dyDescent="0.3">
      <c r="A8" s="71" t="s">
        <v>63</v>
      </c>
      <c r="B8" s="71"/>
      <c r="C8" s="71"/>
    </row>
    <row r="9" spans="1:3" ht="21" x14ac:dyDescent="0.35">
      <c r="A9" s="7"/>
      <c r="B9" s="7"/>
      <c r="C9" s="7"/>
    </row>
    <row r="10" spans="1:3" x14ac:dyDescent="0.25">
      <c r="A10" s="3" t="s">
        <v>0</v>
      </c>
      <c r="B10" s="3" t="s">
        <v>1</v>
      </c>
      <c r="C10" s="3" t="s">
        <v>2</v>
      </c>
    </row>
    <row r="11" spans="1:3" x14ac:dyDescent="0.25">
      <c r="A11" s="4">
        <v>1</v>
      </c>
      <c r="B11" s="2" t="s">
        <v>15</v>
      </c>
      <c r="C11" s="1" t="s">
        <v>64</v>
      </c>
    </row>
    <row r="12" spans="1:3" x14ac:dyDescent="0.25">
      <c r="A12" s="4">
        <v>2</v>
      </c>
      <c r="B12" s="2" t="s">
        <v>42</v>
      </c>
      <c r="C12" s="1" t="s">
        <v>37</v>
      </c>
    </row>
    <row r="13" spans="1:3" x14ac:dyDescent="0.25">
      <c r="A13" s="4">
        <v>3</v>
      </c>
      <c r="B13" s="2" t="s">
        <v>59</v>
      </c>
      <c r="C13" t="s">
        <v>43</v>
      </c>
    </row>
    <row r="14" spans="1:3" x14ac:dyDescent="0.25">
      <c r="A14" s="4">
        <v>4</v>
      </c>
      <c r="B14" s="2" t="s">
        <v>62</v>
      </c>
      <c r="C14" t="s">
        <v>60</v>
      </c>
    </row>
    <row r="15" spans="1:3" x14ac:dyDescent="0.25">
      <c r="A15" s="4"/>
    </row>
    <row r="16" spans="1:3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5"/>
    </row>
    <row r="20" spans="1:1" x14ac:dyDescent="0.25">
      <c r="A20" s="5"/>
    </row>
    <row r="21" spans="1:1" x14ac:dyDescent="0.25">
      <c r="A21" s="5"/>
    </row>
    <row r="22" spans="1:1" x14ac:dyDescent="0.25">
      <c r="A22" s="5"/>
    </row>
    <row r="23" spans="1:1" x14ac:dyDescent="0.25">
      <c r="A23" s="5"/>
    </row>
    <row r="24" spans="1:1" x14ac:dyDescent="0.25">
      <c r="A24" s="5"/>
    </row>
    <row r="25" spans="1:1" x14ac:dyDescent="0.25">
      <c r="A25" s="5"/>
    </row>
    <row r="26" spans="1:1" x14ac:dyDescent="0.25">
      <c r="A26" s="5"/>
    </row>
    <row r="27" spans="1:1" x14ac:dyDescent="0.25">
      <c r="A27" s="5"/>
    </row>
    <row r="28" spans="1:1" x14ac:dyDescent="0.25">
      <c r="A28" s="5"/>
    </row>
    <row r="29" spans="1:1" x14ac:dyDescent="0.25">
      <c r="A29" s="5"/>
    </row>
    <row r="30" spans="1:1" x14ac:dyDescent="0.25">
      <c r="A30" s="5"/>
    </row>
    <row r="31" spans="1:1" x14ac:dyDescent="0.25">
      <c r="A31" s="5"/>
    </row>
    <row r="32" spans="1:1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  <row r="37" spans="1:1" x14ac:dyDescent="0.25">
      <c r="A37" s="5"/>
    </row>
    <row r="38" spans="1:1" x14ac:dyDescent="0.25">
      <c r="A38" s="5"/>
    </row>
    <row r="39" spans="1:1" x14ac:dyDescent="0.25">
      <c r="A39" s="5"/>
    </row>
    <row r="40" spans="1:1" x14ac:dyDescent="0.25">
      <c r="A40" s="5"/>
    </row>
    <row r="41" spans="1:1" x14ac:dyDescent="0.25">
      <c r="A41" s="5"/>
    </row>
    <row r="42" spans="1:1" x14ac:dyDescent="0.25">
      <c r="A42" s="5"/>
    </row>
    <row r="43" spans="1:1" x14ac:dyDescent="0.25">
      <c r="A43" s="5"/>
    </row>
    <row r="44" spans="1:1" x14ac:dyDescent="0.25">
      <c r="A44" s="5"/>
    </row>
    <row r="45" spans="1:1" x14ac:dyDescent="0.25">
      <c r="A45" s="5"/>
    </row>
    <row r="46" spans="1:1" x14ac:dyDescent="0.25">
      <c r="A46" s="5"/>
    </row>
    <row r="47" spans="1:1" x14ac:dyDescent="0.25">
      <c r="A47" s="5"/>
    </row>
    <row r="48" spans="1:1" x14ac:dyDescent="0.25">
      <c r="A48" s="5"/>
    </row>
    <row r="49" spans="1:1" x14ac:dyDescent="0.25">
      <c r="A49" s="5"/>
    </row>
    <row r="50" spans="1:1" x14ac:dyDescent="0.25">
      <c r="A50" s="5"/>
    </row>
    <row r="51" spans="1:1" x14ac:dyDescent="0.25">
      <c r="A51" s="5"/>
    </row>
    <row r="52" spans="1:1" x14ac:dyDescent="0.25">
      <c r="A52" s="5"/>
    </row>
    <row r="53" spans="1:1" x14ac:dyDescent="0.25">
      <c r="A53" s="5"/>
    </row>
    <row r="54" spans="1:1" x14ac:dyDescent="0.25">
      <c r="A54" s="5"/>
    </row>
    <row r="55" spans="1:1" x14ac:dyDescent="0.25">
      <c r="A55" s="5"/>
    </row>
    <row r="56" spans="1:1" x14ac:dyDescent="0.25">
      <c r="A56" s="5"/>
    </row>
    <row r="57" spans="1:1" x14ac:dyDescent="0.25">
      <c r="A57" s="5"/>
    </row>
    <row r="58" spans="1:1" x14ac:dyDescent="0.25">
      <c r="A58" s="5"/>
    </row>
    <row r="59" spans="1:1" x14ac:dyDescent="0.25">
      <c r="A59" s="5"/>
    </row>
    <row r="60" spans="1:1" x14ac:dyDescent="0.25">
      <c r="A60" s="5"/>
    </row>
    <row r="61" spans="1:1" x14ac:dyDescent="0.25">
      <c r="A61" s="5"/>
    </row>
    <row r="62" spans="1:1" x14ac:dyDescent="0.25">
      <c r="A62" s="5"/>
    </row>
    <row r="63" spans="1:1" x14ac:dyDescent="0.25">
      <c r="A63" s="5"/>
    </row>
    <row r="64" spans="1:1" x14ac:dyDescent="0.25">
      <c r="A64" s="5"/>
    </row>
    <row r="65" spans="1:1" x14ac:dyDescent="0.25">
      <c r="A65" s="5"/>
    </row>
    <row r="66" spans="1:1" x14ac:dyDescent="0.25">
      <c r="A66" s="5"/>
    </row>
    <row r="67" spans="1:1" x14ac:dyDescent="0.25">
      <c r="A67" s="5"/>
    </row>
    <row r="68" spans="1:1" x14ac:dyDescent="0.25">
      <c r="A68" s="5"/>
    </row>
    <row r="69" spans="1:1" x14ac:dyDescent="0.25">
      <c r="A69" s="5"/>
    </row>
    <row r="70" spans="1:1" x14ac:dyDescent="0.25">
      <c r="A70" s="5"/>
    </row>
    <row r="71" spans="1:1" x14ac:dyDescent="0.25">
      <c r="A71" s="5"/>
    </row>
    <row r="72" spans="1:1" x14ac:dyDescent="0.25">
      <c r="A72" s="5"/>
    </row>
    <row r="73" spans="1:1" x14ac:dyDescent="0.25">
      <c r="A73" s="5"/>
    </row>
    <row r="74" spans="1:1" x14ac:dyDescent="0.25">
      <c r="A74" s="5"/>
    </row>
    <row r="75" spans="1:1" x14ac:dyDescent="0.25">
      <c r="A75" s="5"/>
    </row>
    <row r="76" spans="1:1" x14ac:dyDescent="0.25">
      <c r="A76" s="5"/>
    </row>
    <row r="77" spans="1:1" x14ac:dyDescent="0.25">
      <c r="A77" s="5"/>
    </row>
    <row r="78" spans="1:1" x14ac:dyDescent="0.25">
      <c r="A78" s="5"/>
    </row>
    <row r="79" spans="1:1" x14ac:dyDescent="0.25">
      <c r="A79" s="5"/>
    </row>
    <row r="80" spans="1:1" x14ac:dyDescent="0.25">
      <c r="A80" s="5"/>
    </row>
    <row r="81" spans="1:1" x14ac:dyDescent="0.25">
      <c r="A81" s="5"/>
    </row>
    <row r="82" spans="1:1" x14ac:dyDescent="0.25">
      <c r="A82" s="5"/>
    </row>
    <row r="83" spans="1:1" x14ac:dyDescent="0.25">
      <c r="A83" s="5"/>
    </row>
    <row r="84" spans="1:1" x14ac:dyDescent="0.25">
      <c r="A84" s="5"/>
    </row>
    <row r="85" spans="1:1" x14ac:dyDescent="0.25">
      <c r="A85" s="5"/>
    </row>
    <row r="86" spans="1:1" x14ac:dyDescent="0.25">
      <c r="A86" s="5"/>
    </row>
    <row r="88" spans="1:1" x14ac:dyDescent="0.25">
      <c r="A88" s="5"/>
    </row>
    <row r="89" spans="1:1" x14ac:dyDescent="0.25">
      <c r="A89" s="5"/>
    </row>
    <row r="90" spans="1:1" x14ac:dyDescent="0.25">
      <c r="A90" s="5"/>
    </row>
    <row r="91" spans="1:1" x14ac:dyDescent="0.25">
      <c r="A91" s="5"/>
    </row>
    <row r="92" spans="1:1" x14ac:dyDescent="0.25">
      <c r="A92" s="5"/>
    </row>
    <row r="93" spans="1:1" x14ac:dyDescent="0.25">
      <c r="A93" s="5"/>
    </row>
    <row r="94" spans="1:1" x14ac:dyDescent="0.25">
      <c r="A94" s="5"/>
    </row>
    <row r="95" spans="1:1" x14ac:dyDescent="0.25">
      <c r="A95" s="5"/>
    </row>
    <row r="96" spans="1:1" x14ac:dyDescent="0.25">
      <c r="A96" s="5"/>
    </row>
    <row r="97" spans="1:1" x14ac:dyDescent="0.25">
      <c r="A97" s="5"/>
    </row>
    <row r="98" spans="1:1" x14ac:dyDescent="0.25">
      <c r="A98" s="5"/>
    </row>
    <row r="99" spans="1:1" x14ac:dyDescent="0.25">
      <c r="A99" s="5"/>
    </row>
    <row r="100" spans="1:1" x14ac:dyDescent="0.25">
      <c r="A100" s="5"/>
    </row>
    <row r="101" spans="1:1" x14ac:dyDescent="0.25">
      <c r="A101" s="5"/>
    </row>
    <row r="102" spans="1:1" x14ac:dyDescent="0.25">
      <c r="A102" s="5"/>
    </row>
    <row r="103" spans="1:1" x14ac:dyDescent="0.25">
      <c r="A103" s="5"/>
    </row>
    <row r="104" spans="1:1" x14ac:dyDescent="0.25">
      <c r="A104" s="5"/>
    </row>
    <row r="105" spans="1:1" x14ac:dyDescent="0.25">
      <c r="A105" s="5"/>
    </row>
    <row r="106" spans="1:1" x14ac:dyDescent="0.25">
      <c r="A106" s="5"/>
    </row>
    <row r="107" spans="1:1" x14ac:dyDescent="0.25">
      <c r="A107" s="5"/>
    </row>
    <row r="108" spans="1:1" x14ac:dyDescent="0.25">
      <c r="A108" s="5"/>
    </row>
    <row r="109" spans="1:1" x14ac:dyDescent="0.25">
      <c r="A109" s="5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</sheetData>
  <sheetProtection algorithmName="SHA-512" hashValue="BPMUhvu+4z/SVP966Fk68kNUXcbeudBtk5PoiL6qOwBHsR/YQ588HFjiij35tso88vxFsu/yMXxzfvbP4mxQxg==" saltValue="vrQrDk0QufJPqUBO3EdE0A==" spinCount="100000" sheet="1" objects="1" scenarios="1" formatCells="0" formatColumns="0" formatRows="0"/>
  <mergeCells count="2">
    <mergeCell ref="A5:C6"/>
    <mergeCell ref="A8:C8"/>
  </mergeCells>
  <hyperlinks>
    <hyperlink ref="A11" location="'W-Bahnemann-Ch61'!A1" display="'W-Bahnemann-Ch61'!A1" xr:uid="{DC971D5C-483B-4A01-B4E0-7E9F4C0FB7EB}"/>
    <hyperlink ref="A12" location="'W-Bahnemann-Ch62'!A1" display="'W-Bahnemann-Ch62'!A1" xr:uid="{B0F4513A-3D76-4093-9C88-2162D0054CC0}"/>
    <hyperlink ref="A13" location="'W-Bahnemann-Ch63'!A1" display="'W-Bahnemann-Ch63'!A1" xr:uid="{90CC18DD-3558-42B7-8F9A-4743CA3BCF37}"/>
    <hyperlink ref="A14" location="'W-Bahnemann-Ch64'!A1" display="'W-Bahnemann-Ch64'!A1" xr:uid="{C65AF3AF-A0A3-411C-8518-3653B8E2930F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1D949-268D-4408-8EC9-E5181393509B}">
  <sheetPr codeName="Sheet44"/>
  <dimension ref="A1:U49"/>
  <sheetViews>
    <sheetView zoomScaleNormal="100" workbookViewId="0"/>
  </sheetViews>
  <sheetFormatPr defaultColWidth="9.140625" defaultRowHeight="15" x14ac:dyDescent="0.25"/>
  <cols>
    <col min="1" max="1" width="10.7109375" style="8" customWidth="1"/>
    <col min="2" max="2" width="3.7109375" style="8" customWidth="1"/>
    <col min="3" max="3" width="10.28515625" style="8" customWidth="1"/>
    <col min="4" max="4" width="32.7109375" style="8" customWidth="1"/>
    <col min="5" max="5" width="11.140625" style="8" customWidth="1"/>
    <col min="6" max="6" width="17.28515625" style="8" customWidth="1"/>
    <col min="7" max="7" width="12.5703125" style="8" bestFit="1" customWidth="1"/>
    <col min="8" max="8" width="9.140625" style="8"/>
    <col min="9" max="9" width="9.140625" style="8" customWidth="1"/>
    <col min="10" max="10" width="2.7109375" style="8" customWidth="1"/>
    <col min="11" max="19" width="9.140625" style="8" customWidth="1"/>
    <col min="20" max="16384" width="9.140625" style="8"/>
  </cols>
  <sheetData>
    <row r="1" spans="1:21" x14ac:dyDescent="0.25">
      <c r="A1" s="12" t="s">
        <v>3</v>
      </c>
      <c r="B1" s="13"/>
      <c r="C1" s="13" t="s">
        <v>16</v>
      </c>
      <c r="D1" s="14"/>
      <c r="E1" s="13"/>
      <c r="F1" s="13"/>
      <c r="G1" s="13"/>
      <c r="H1" s="13"/>
      <c r="I1" s="6" t="s">
        <v>8</v>
      </c>
      <c r="J1" s="9"/>
    </row>
    <row r="2" spans="1:21" x14ac:dyDescent="0.25">
      <c r="A2" s="15" t="s">
        <v>4</v>
      </c>
      <c r="B2" s="16"/>
      <c r="C2" s="16" t="s">
        <v>17</v>
      </c>
      <c r="D2" s="16"/>
      <c r="E2" s="16"/>
      <c r="F2" s="16"/>
      <c r="G2" s="16"/>
      <c r="H2" s="16"/>
      <c r="I2" s="17"/>
      <c r="J2" s="9"/>
    </row>
    <row r="3" spans="1:21" x14ac:dyDescent="0.25">
      <c r="A3" s="15" t="s">
        <v>5</v>
      </c>
      <c r="B3" s="16"/>
      <c r="C3" s="16" t="s">
        <v>18</v>
      </c>
      <c r="D3" s="16"/>
      <c r="E3" s="16"/>
      <c r="F3" s="16"/>
      <c r="G3" s="16"/>
      <c r="H3" s="16"/>
      <c r="I3" s="17"/>
      <c r="J3" s="9"/>
    </row>
    <row r="4" spans="1:21" x14ac:dyDescent="0.25">
      <c r="A4" s="18"/>
      <c r="B4" s="19"/>
      <c r="C4" s="19"/>
      <c r="D4" s="19"/>
      <c r="E4" s="19"/>
      <c r="F4" s="19"/>
      <c r="G4" s="19"/>
      <c r="H4" s="19"/>
      <c r="I4" s="20"/>
      <c r="J4" s="10"/>
      <c r="U4" s="11"/>
    </row>
    <row r="5" spans="1:21" ht="15" customHeight="1" x14ac:dyDescent="0.25">
      <c r="A5" s="21" t="s">
        <v>6</v>
      </c>
      <c r="B5" s="16"/>
      <c r="C5" s="16" t="s">
        <v>19</v>
      </c>
      <c r="D5" s="16"/>
      <c r="E5" s="16"/>
      <c r="F5" s="16"/>
      <c r="G5" s="16"/>
      <c r="H5" s="16"/>
      <c r="I5" s="17"/>
      <c r="J5" s="10"/>
      <c r="U5" s="11"/>
    </row>
    <row r="6" spans="1:21" x14ac:dyDescent="0.25">
      <c r="A6" s="22"/>
      <c r="B6" s="32">
        <v>400</v>
      </c>
      <c r="C6" s="33" t="s">
        <v>20</v>
      </c>
      <c r="D6" s="34">
        <v>7</v>
      </c>
      <c r="E6" s="16"/>
      <c r="F6" s="16"/>
      <c r="G6" s="16"/>
      <c r="H6" s="16"/>
      <c r="I6" s="17"/>
      <c r="J6" s="10"/>
      <c r="U6" s="11"/>
    </row>
    <row r="7" spans="1:21" ht="15" customHeight="1" x14ac:dyDescent="0.25">
      <c r="A7" s="22"/>
      <c r="B7" s="35">
        <v>0.2</v>
      </c>
      <c r="C7" s="33" t="s">
        <v>21</v>
      </c>
      <c r="D7" s="34">
        <v>2.4</v>
      </c>
      <c r="E7" s="16"/>
      <c r="F7" s="16"/>
      <c r="G7" s="16"/>
      <c r="H7" s="16"/>
      <c r="I7" s="17"/>
      <c r="J7" s="10"/>
      <c r="U7" s="11"/>
    </row>
    <row r="8" spans="1:21" ht="15" customHeight="1" x14ac:dyDescent="0.25">
      <c r="A8" s="21"/>
      <c r="B8" s="19"/>
      <c r="C8" s="16"/>
      <c r="D8" s="16"/>
      <c r="E8" s="16"/>
      <c r="F8" s="16"/>
      <c r="G8" s="16"/>
      <c r="H8" s="16"/>
      <c r="I8" s="17"/>
      <c r="J8" s="10"/>
      <c r="U8" s="11"/>
    </row>
    <row r="9" spans="1:21" x14ac:dyDescent="0.25">
      <c r="A9" s="21"/>
      <c r="B9" s="19"/>
      <c r="C9" s="16" t="s">
        <v>22</v>
      </c>
      <c r="D9" s="16"/>
      <c r="E9" s="16"/>
      <c r="F9" s="16"/>
      <c r="G9" s="16"/>
      <c r="H9" s="16"/>
      <c r="I9" s="17"/>
      <c r="J9" s="10"/>
      <c r="U9" s="11"/>
    </row>
    <row r="10" spans="1:21" x14ac:dyDescent="0.25">
      <c r="A10" s="18"/>
      <c r="B10" s="19"/>
      <c r="C10" s="36">
        <v>2200</v>
      </c>
      <c r="D10" s="37" t="s">
        <v>23</v>
      </c>
      <c r="E10" s="38"/>
      <c r="F10" s="16"/>
      <c r="G10" s="16"/>
      <c r="H10" s="16"/>
      <c r="I10" s="17"/>
      <c r="J10" s="10"/>
      <c r="U10" s="11"/>
    </row>
    <row r="11" spans="1:21" x14ac:dyDescent="0.25">
      <c r="A11" s="18"/>
      <c r="B11" s="19"/>
      <c r="C11" s="39"/>
      <c r="D11" s="16"/>
      <c r="E11" s="40"/>
      <c r="F11" s="16"/>
      <c r="G11" s="16"/>
      <c r="H11" s="16"/>
      <c r="I11" s="17"/>
      <c r="J11" s="10"/>
      <c r="U11" s="11"/>
    </row>
    <row r="12" spans="1:21" x14ac:dyDescent="0.25">
      <c r="A12" s="18"/>
      <c r="B12" s="19"/>
      <c r="C12" s="41">
        <v>5.0000000000000001E-4</v>
      </c>
      <c r="D12" s="16" t="s">
        <v>24</v>
      </c>
      <c r="E12" s="40"/>
      <c r="F12" s="16"/>
      <c r="G12" s="16"/>
      <c r="H12" s="16"/>
      <c r="I12" s="17"/>
      <c r="J12" s="10"/>
      <c r="U12" s="11"/>
    </row>
    <row r="13" spans="1:21" x14ac:dyDescent="0.25">
      <c r="A13" s="18"/>
      <c r="B13" s="19"/>
      <c r="C13" s="39"/>
      <c r="D13" s="16"/>
      <c r="E13" s="40"/>
      <c r="F13" s="16"/>
      <c r="G13" s="16"/>
      <c r="H13" s="16"/>
      <c r="I13" s="17"/>
      <c r="J13" s="10"/>
      <c r="U13" s="11"/>
    </row>
    <row r="14" spans="1:21" x14ac:dyDescent="0.25">
      <c r="A14" s="18"/>
      <c r="B14" s="19"/>
      <c r="C14" s="42">
        <v>0.35</v>
      </c>
      <c r="D14" s="16" t="s">
        <v>25</v>
      </c>
      <c r="E14" s="40"/>
      <c r="F14" s="16"/>
      <c r="G14" s="16"/>
      <c r="H14" s="16"/>
      <c r="I14" s="17"/>
      <c r="J14" s="10"/>
      <c r="U14" s="11"/>
    </row>
    <row r="15" spans="1:21" x14ac:dyDescent="0.25">
      <c r="A15" s="22"/>
      <c r="B15" s="16"/>
      <c r="C15" s="39"/>
      <c r="D15" s="16"/>
      <c r="E15" s="40"/>
      <c r="F15" s="16"/>
      <c r="G15" s="16"/>
      <c r="H15" s="16"/>
      <c r="I15" s="17"/>
      <c r="J15" s="10"/>
      <c r="U15" s="11"/>
    </row>
    <row r="16" spans="1:21" x14ac:dyDescent="0.25">
      <c r="A16" s="22"/>
      <c r="B16" s="16"/>
      <c r="C16" s="43">
        <v>100000</v>
      </c>
      <c r="D16" s="29" t="s">
        <v>26</v>
      </c>
      <c r="E16" s="44"/>
      <c r="F16" s="16"/>
      <c r="G16" s="16"/>
      <c r="H16" s="16"/>
      <c r="I16" s="17"/>
      <c r="J16" s="10"/>
      <c r="U16" s="11"/>
    </row>
    <row r="17" spans="1:21" x14ac:dyDescent="0.25">
      <c r="A17" s="22"/>
      <c r="B17" s="16"/>
      <c r="C17" s="16"/>
      <c r="D17" s="16"/>
      <c r="E17" s="16"/>
      <c r="F17" s="16"/>
      <c r="G17" s="16"/>
      <c r="H17" s="16"/>
      <c r="I17" s="17"/>
      <c r="J17" s="10"/>
      <c r="U17" s="11"/>
    </row>
    <row r="18" spans="1:21" x14ac:dyDescent="0.25">
      <c r="A18" s="22"/>
      <c r="B18" s="16"/>
      <c r="C18" s="45" t="s">
        <v>27</v>
      </c>
      <c r="D18" s="45" t="s">
        <v>28</v>
      </c>
      <c r="E18" s="16"/>
      <c r="F18" s="16"/>
      <c r="G18" s="16"/>
      <c r="H18" s="16"/>
      <c r="I18" s="17"/>
      <c r="J18" s="10"/>
      <c r="U18" s="11"/>
    </row>
    <row r="19" spans="1:21" ht="15" customHeight="1" x14ac:dyDescent="0.25">
      <c r="A19" s="22"/>
      <c r="B19" s="16"/>
      <c r="C19" s="46">
        <f>C16</f>
        <v>100000</v>
      </c>
      <c r="D19" s="47">
        <f>ROUND(EXP($D$6+$D$7^2/2)*_xlfn.NORM.DIST((LN(C19)-$D$6-$D$7^2)/$D$7,0,1,TRUE)+C19*_xlfn.NORM.DIST((-LN(C19)+$D$6)/$D$7,0,1,TRUE),2)</f>
        <v>8896.0400000000009</v>
      </c>
      <c r="E19" s="16"/>
      <c r="F19" s="16"/>
      <c r="G19" s="16"/>
      <c r="H19" s="16"/>
      <c r="I19" s="17"/>
      <c r="J19" s="10"/>
      <c r="U19" s="11"/>
    </row>
    <row r="20" spans="1:21" x14ac:dyDescent="0.25">
      <c r="A20" s="22"/>
      <c r="B20" s="16"/>
      <c r="C20" s="46">
        <v>1000000</v>
      </c>
      <c r="D20" s="47">
        <f>ROUND(EXP($D$6+$D$7^2/2)*_xlfn.NORM.DIST((LN(C20)-$D$6-$D$7^2)/$D$7,0,1,TRUE)+C20*_xlfn.NORM.DIST((-LN(C20)+$D$6)/$D$7,0,1,TRUE),2)</f>
        <v>15345.22</v>
      </c>
      <c r="E20" s="16"/>
      <c r="F20" s="16"/>
      <c r="G20" s="16"/>
      <c r="H20" s="16"/>
      <c r="I20" s="17"/>
      <c r="J20" s="10"/>
      <c r="U20" s="11"/>
    </row>
    <row r="21" spans="1:21" x14ac:dyDescent="0.25">
      <c r="A21" s="22"/>
      <c r="B21" s="16"/>
      <c r="C21" s="16"/>
      <c r="D21" s="16"/>
      <c r="E21" s="16"/>
      <c r="F21" s="16"/>
      <c r="G21" s="16"/>
      <c r="H21" s="16"/>
      <c r="I21" s="17"/>
      <c r="J21" s="10"/>
      <c r="U21" s="11"/>
    </row>
    <row r="22" spans="1:21" x14ac:dyDescent="0.25">
      <c r="A22" s="22"/>
      <c r="B22" s="16"/>
      <c r="C22" s="16"/>
      <c r="D22" s="16"/>
      <c r="E22" s="16"/>
      <c r="F22" s="16"/>
      <c r="G22" s="16"/>
      <c r="H22" s="16"/>
      <c r="I22" s="17"/>
      <c r="J22" s="10"/>
      <c r="U22" s="11"/>
    </row>
    <row r="23" spans="1:21" ht="15" customHeight="1" x14ac:dyDescent="0.25">
      <c r="A23" s="15" t="s">
        <v>7</v>
      </c>
      <c r="B23" s="16" t="s">
        <v>11</v>
      </c>
      <c r="C23" s="16" t="str">
        <f>"Calculate the increased limit factor for a policy limit of "&amp;TEXT(C20,"$0,000")</f>
        <v>Calculate the increased limit factor for a policy limit of $1,000,000</v>
      </c>
      <c r="D23" s="16"/>
      <c r="E23" s="16"/>
      <c r="F23" s="16"/>
      <c r="G23" s="16"/>
      <c r="H23" s="16"/>
      <c r="I23" s="17"/>
      <c r="J23" s="10"/>
      <c r="U23" s="11"/>
    </row>
    <row r="24" spans="1:21" ht="15" customHeight="1" x14ac:dyDescent="0.25">
      <c r="A24" s="22"/>
      <c r="B24" s="16"/>
      <c r="C24" s="16"/>
      <c r="D24" s="16"/>
      <c r="E24" s="16"/>
      <c r="F24" s="16"/>
      <c r="G24" s="16"/>
      <c r="H24" s="16"/>
      <c r="I24" s="17"/>
      <c r="J24" s="10"/>
      <c r="U24" s="11"/>
    </row>
    <row r="25" spans="1:21" ht="15" customHeight="1" x14ac:dyDescent="0.25">
      <c r="A25" s="22"/>
      <c r="B25" s="16"/>
      <c r="C25" s="16"/>
      <c r="D25" s="16"/>
      <c r="E25" s="16"/>
      <c r="F25" s="16"/>
      <c r="G25" s="16"/>
      <c r="H25" s="16"/>
      <c r="I25" s="17"/>
      <c r="J25" s="10"/>
      <c r="U25" s="11"/>
    </row>
    <row r="26" spans="1:21" ht="15" customHeight="1" x14ac:dyDescent="0.25">
      <c r="A26" s="22"/>
      <c r="B26" s="16" t="s">
        <v>12</v>
      </c>
      <c r="C26" s="16" t="str">
        <f>"For a policy with "&amp;B6 &amp;" exposures, calculate the premium at the"</f>
        <v>For a policy with 400 exposures, calculate the premium at the</v>
      </c>
      <c r="D26" s="16"/>
      <c r="E26" s="16"/>
      <c r="F26" s="16"/>
      <c r="G26" s="16"/>
      <c r="H26" s="16"/>
      <c r="I26" s="17"/>
      <c r="J26" s="10"/>
      <c r="U26" s="11"/>
    </row>
    <row r="27" spans="1:21" ht="15" customHeight="1" x14ac:dyDescent="0.25">
      <c r="A27" s="22"/>
      <c r="B27" s="16" t="s">
        <v>29</v>
      </c>
      <c r="C27" s="16" t="s">
        <v>30</v>
      </c>
      <c r="D27" s="16"/>
      <c r="E27" s="16"/>
      <c r="F27" s="16"/>
      <c r="G27" s="16"/>
      <c r="H27" s="16"/>
      <c r="I27" s="17"/>
      <c r="J27" s="10"/>
      <c r="U27" s="11"/>
    </row>
    <row r="28" spans="1:21" ht="15" customHeight="1" x14ac:dyDescent="0.25">
      <c r="A28" s="22"/>
      <c r="B28" s="16" t="s">
        <v>31</v>
      </c>
      <c r="C28" s="16" t="str">
        <f>TEXT(C20,"$0,000") &amp;" limit."</f>
        <v>$1,000,000 limit.</v>
      </c>
      <c r="D28" s="16"/>
      <c r="E28" s="16"/>
      <c r="F28" s="16"/>
      <c r="G28" s="16"/>
      <c r="H28" s="16"/>
      <c r="I28" s="17"/>
      <c r="J28" s="10"/>
      <c r="U28" s="11"/>
    </row>
    <row r="29" spans="1:21" x14ac:dyDescent="0.25">
      <c r="A29" s="22"/>
      <c r="B29" s="16"/>
      <c r="C29" s="16"/>
      <c r="D29" s="16"/>
      <c r="E29" s="16"/>
      <c r="F29" s="16"/>
      <c r="G29" s="16"/>
      <c r="H29" s="16"/>
      <c r="I29" s="17"/>
      <c r="J29" s="10"/>
      <c r="U29" s="11"/>
    </row>
    <row r="30" spans="1:21" x14ac:dyDescent="0.25">
      <c r="A30" s="22"/>
      <c r="B30" s="16"/>
      <c r="C30" s="16"/>
      <c r="D30" s="16"/>
      <c r="E30" s="16"/>
      <c r="F30" s="16"/>
      <c r="G30" s="16"/>
      <c r="H30" s="16"/>
      <c r="I30" s="17"/>
      <c r="J30" s="10"/>
      <c r="U30" s="11"/>
    </row>
    <row r="31" spans="1:21" x14ac:dyDescent="0.25">
      <c r="A31" s="22"/>
      <c r="B31" s="16" t="s">
        <v>32</v>
      </c>
      <c r="C31" s="16" t="str">
        <f>"Suppose instead loss adjustment expenses are "&amp;TEXT(B7,"0.0%") &amp;" of the indemnity portion of the claim. Calculate:"</f>
        <v>Suppose instead loss adjustment expenses are 20.0% of the indemnity portion of the claim. Calculate:</v>
      </c>
      <c r="D31" s="16"/>
      <c r="E31" s="16"/>
      <c r="F31" s="16"/>
      <c r="G31" s="16"/>
      <c r="H31" s="16"/>
      <c r="I31" s="17"/>
      <c r="J31" s="10"/>
      <c r="U31" s="11"/>
    </row>
    <row r="32" spans="1:21" x14ac:dyDescent="0.25">
      <c r="A32" s="22"/>
      <c r="B32" s="16" t="s">
        <v>29</v>
      </c>
      <c r="C32" s="16" t="str">
        <f>"The ILF for a policy with "&amp; TEXT(C20,"$0,000") &amp;" limit."</f>
        <v>The ILF for a policy with $1,000,000 limit.</v>
      </c>
      <c r="D32" s="16"/>
      <c r="E32" s="16"/>
      <c r="F32" s="16"/>
      <c r="G32" s="16"/>
      <c r="H32" s="16"/>
      <c r="I32" s="17"/>
      <c r="J32" s="10"/>
      <c r="U32" s="11"/>
    </row>
    <row r="33" spans="1:21" x14ac:dyDescent="0.25">
      <c r="A33" s="22"/>
      <c r="B33" s="16" t="s">
        <v>31</v>
      </c>
      <c r="C33" s="16" t="s">
        <v>33</v>
      </c>
      <c r="D33" s="16"/>
      <c r="E33" s="16"/>
      <c r="F33" s="16"/>
      <c r="G33" s="16"/>
      <c r="H33" s="16"/>
      <c r="I33" s="17"/>
      <c r="J33" s="10"/>
      <c r="U33" s="11"/>
    </row>
    <row r="34" spans="1:21" x14ac:dyDescent="0.25">
      <c r="A34" s="22"/>
      <c r="B34" s="16" t="s">
        <v>34</v>
      </c>
      <c r="C34" s="16" t="str">
        <f>"Policy premium for a policy with "&amp;TEXT(C20,"$0,000")&amp; " limit."</f>
        <v>Policy premium for a policy with $1,000,000 limit.</v>
      </c>
      <c r="D34" s="16"/>
      <c r="E34" s="16"/>
      <c r="F34" s="16"/>
      <c r="G34" s="16"/>
      <c r="H34" s="16"/>
      <c r="I34" s="17"/>
      <c r="J34" s="10"/>
      <c r="U34" s="11"/>
    </row>
    <row r="35" spans="1:21" x14ac:dyDescent="0.25">
      <c r="A35" s="22"/>
      <c r="B35" s="16"/>
      <c r="C35" s="16"/>
      <c r="D35" s="16"/>
      <c r="E35" s="16"/>
      <c r="F35" s="16"/>
      <c r="G35" s="16"/>
      <c r="H35" s="16"/>
      <c r="I35" s="17"/>
      <c r="J35" s="10"/>
      <c r="U35" s="11"/>
    </row>
    <row r="36" spans="1:21" x14ac:dyDescent="0.25">
      <c r="A36" s="22"/>
      <c r="B36" s="16"/>
      <c r="C36" s="16"/>
      <c r="D36" s="16"/>
      <c r="E36" s="16"/>
      <c r="F36" s="16"/>
      <c r="G36" s="16"/>
      <c r="H36" s="16"/>
      <c r="I36" s="17"/>
      <c r="J36" s="10"/>
      <c r="U36" s="11"/>
    </row>
    <row r="37" spans="1:21" x14ac:dyDescent="0.25">
      <c r="A37" s="22"/>
      <c r="B37" s="48" t="s">
        <v>35</v>
      </c>
      <c r="C37" s="16"/>
      <c r="D37" s="16"/>
      <c r="E37" s="16"/>
      <c r="F37" s="16"/>
      <c r="G37" s="16"/>
      <c r="H37" s="16"/>
      <c r="I37" s="17"/>
      <c r="J37" s="10"/>
      <c r="U37" s="11"/>
    </row>
    <row r="38" spans="1:21" x14ac:dyDescent="0.25">
      <c r="A38" s="22"/>
      <c r="B38" s="16"/>
      <c r="C38" s="16"/>
      <c r="D38" s="16"/>
      <c r="E38" s="16"/>
      <c r="F38" s="16"/>
      <c r="G38" s="16"/>
      <c r="H38" s="16"/>
      <c r="I38" s="17"/>
      <c r="J38" s="10"/>
      <c r="U38" s="11"/>
    </row>
    <row r="39" spans="1:21" x14ac:dyDescent="0.25">
      <c r="A39" s="18"/>
      <c r="B39" s="49" t="s">
        <v>36</v>
      </c>
      <c r="C39" s="16"/>
      <c r="D39" s="16"/>
      <c r="E39" s="16"/>
      <c r="F39" s="16"/>
      <c r="G39" s="16"/>
      <c r="H39" s="16"/>
      <c r="I39" s="17"/>
      <c r="J39" s="10"/>
      <c r="U39" s="11"/>
    </row>
    <row r="40" spans="1:21" x14ac:dyDescent="0.25">
      <c r="A40" s="22"/>
      <c r="B40" s="16"/>
      <c r="C40" s="16"/>
      <c r="D40" s="16"/>
      <c r="E40" s="16"/>
      <c r="F40" s="16"/>
      <c r="G40" s="16"/>
      <c r="H40" s="16"/>
      <c r="I40" s="17"/>
      <c r="J40" s="10"/>
      <c r="U40" s="11"/>
    </row>
    <row r="41" spans="1:21" x14ac:dyDescent="0.25">
      <c r="A41" s="22"/>
      <c r="B41" s="16"/>
      <c r="C41" s="16"/>
      <c r="D41" s="16"/>
      <c r="E41" s="16"/>
      <c r="F41" s="16"/>
      <c r="G41" s="16"/>
      <c r="H41" s="16"/>
      <c r="I41" s="17"/>
      <c r="J41" s="10"/>
      <c r="U41" s="11"/>
    </row>
    <row r="42" spans="1:21" x14ac:dyDescent="0.25">
      <c r="A42" s="22"/>
      <c r="B42" s="16"/>
      <c r="C42" s="16"/>
      <c r="D42" s="16"/>
      <c r="E42" s="16"/>
      <c r="F42" s="16"/>
      <c r="G42" s="16"/>
      <c r="H42" s="16"/>
      <c r="I42" s="17"/>
      <c r="J42" s="10"/>
      <c r="U42" s="11"/>
    </row>
    <row r="43" spans="1:21" x14ac:dyDescent="0.25">
      <c r="A43" s="22"/>
      <c r="B43" s="16"/>
      <c r="C43" s="16"/>
      <c r="D43" s="16"/>
      <c r="E43" s="16"/>
      <c r="F43" s="16"/>
      <c r="G43" s="16"/>
      <c r="H43" s="16"/>
      <c r="I43" s="17"/>
      <c r="J43" s="10"/>
      <c r="U43" s="11"/>
    </row>
    <row r="44" spans="1:21" ht="15.75" thickBot="1" x14ac:dyDescent="0.3">
      <c r="A44" s="25"/>
      <c r="B44" s="26"/>
      <c r="C44" s="26"/>
      <c r="D44" s="26"/>
      <c r="E44" s="26"/>
      <c r="F44" s="26"/>
      <c r="G44" s="26"/>
      <c r="H44" s="26"/>
      <c r="I44" s="27"/>
      <c r="J44" s="10"/>
      <c r="U44" s="11"/>
    </row>
    <row r="45" spans="1:21" x14ac:dyDescent="0.25">
      <c r="J45" s="10"/>
      <c r="U45" s="11"/>
    </row>
    <row r="46" spans="1:21" x14ac:dyDescent="0.25">
      <c r="J46" s="10"/>
      <c r="U46" s="11"/>
    </row>
    <row r="47" spans="1:21" x14ac:dyDescent="0.25">
      <c r="J47" s="10"/>
      <c r="U47" s="11"/>
    </row>
    <row r="48" spans="1:21" x14ac:dyDescent="0.25">
      <c r="J48" s="10"/>
      <c r="U48" s="11"/>
    </row>
    <row r="49" spans="10:21" x14ac:dyDescent="0.25">
      <c r="J49" s="10"/>
      <c r="U49" s="11"/>
    </row>
  </sheetData>
  <sheetProtection algorithmName="SHA-512" hashValue="p2riN2mmp3hFnLsStn3B+dsSBQysumXAJUQG0waGV9rqK59uMBd07HtvMgk+CWDVx23rerR2GWedaIZkDiiuBg==" saltValue="WCZgMJE5pB4urnRdZVfmRw==" spinCount="100000" sheet="1" objects="1" scenarios="1" formatCells="0" formatColumns="0" formatRows="0"/>
  <hyperlinks>
    <hyperlink ref="I1" location="TOC!A1" display="Return to TOC" xr:uid="{8E9B93AE-4B0A-4F6B-A981-BEC9B89FA143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F8FAC-10D2-4787-BC33-51B8C4E49000}">
  <sheetPr codeName="Sheet45"/>
  <dimension ref="A1:W49"/>
  <sheetViews>
    <sheetView zoomScaleNormal="100" workbookViewId="0"/>
  </sheetViews>
  <sheetFormatPr defaultColWidth="9.140625" defaultRowHeight="15" x14ac:dyDescent="0.25"/>
  <cols>
    <col min="1" max="1" width="10.7109375" style="8" customWidth="1"/>
    <col min="2" max="2" width="4.7109375" style="8" customWidth="1"/>
    <col min="3" max="3" width="19.140625" style="8" customWidth="1"/>
    <col min="4" max="4" width="20.28515625" style="8" bestFit="1" customWidth="1"/>
    <col min="5" max="6" width="5.7109375" style="8" customWidth="1"/>
    <col min="7" max="7" width="12.5703125" style="8" bestFit="1" customWidth="1"/>
    <col min="8" max="8" width="2.7109375" style="8" customWidth="1"/>
    <col min="9" max="20" width="9.140625" style="8" customWidth="1"/>
    <col min="21" max="21" width="2.7109375" style="8" customWidth="1"/>
    <col min="22" max="16384" width="9.140625" style="8"/>
  </cols>
  <sheetData>
    <row r="1" spans="1:23" x14ac:dyDescent="0.25">
      <c r="A1" s="12" t="s">
        <v>3</v>
      </c>
      <c r="B1" s="13"/>
      <c r="C1" s="13" t="s">
        <v>16</v>
      </c>
      <c r="D1" s="14"/>
      <c r="E1" s="13"/>
      <c r="F1" s="13"/>
      <c r="G1" s="6" t="s">
        <v>8</v>
      </c>
      <c r="H1" s="9"/>
      <c r="V1" s="9"/>
    </row>
    <row r="2" spans="1:23" x14ac:dyDescent="0.25">
      <c r="A2" s="15" t="s">
        <v>4</v>
      </c>
      <c r="B2" s="16"/>
      <c r="C2" s="16" t="s">
        <v>10</v>
      </c>
      <c r="D2" s="16"/>
      <c r="E2" s="16"/>
      <c r="F2" s="16"/>
      <c r="G2" s="17"/>
      <c r="H2" s="9"/>
      <c r="V2" s="9"/>
    </row>
    <row r="3" spans="1:23" x14ac:dyDescent="0.25">
      <c r="A3" s="15" t="s">
        <v>5</v>
      </c>
      <c r="B3" s="16"/>
      <c r="C3" s="16" t="s">
        <v>37</v>
      </c>
      <c r="D3" s="16"/>
      <c r="E3" s="16"/>
      <c r="F3" s="16"/>
      <c r="G3" s="17"/>
      <c r="H3" s="9"/>
      <c r="V3" s="9"/>
    </row>
    <row r="4" spans="1:23" x14ac:dyDescent="0.25">
      <c r="A4" s="18"/>
      <c r="B4" s="19"/>
      <c r="C4" s="19"/>
      <c r="D4" s="19"/>
      <c r="E4" s="19"/>
      <c r="F4" s="19"/>
      <c r="G4" s="20"/>
      <c r="H4" s="10"/>
      <c r="V4" s="10"/>
      <c r="W4" s="11"/>
    </row>
    <row r="5" spans="1:23" ht="15" customHeight="1" x14ac:dyDescent="0.25">
      <c r="A5" s="21" t="s">
        <v>6</v>
      </c>
      <c r="B5" s="16"/>
      <c r="C5" s="28" t="s">
        <v>38</v>
      </c>
      <c r="D5" s="28" t="s">
        <v>39</v>
      </c>
      <c r="E5" s="16"/>
      <c r="F5" s="16"/>
      <c r="G5" s="17"/>
      <c r="H5" s="10"/>
      <c r="U5" s="11"/>
      <c r="V5" s="10"/>
      <c r="W5" s="11"/>
    </row>
    <row r="6" spans="1:23" x14ac:dyDescent="0.25">
      <c r="A6" s="22"/>
      <c r="B6" s="16"/>
      <c r="C6" s="50">
        <v>100000</v>
      </c>
      <c r="D6" s="31">
        <v>1</v>
      </c>
      <c r="E6" s="16"/>
      <c r="F6" s="16"/>
      <c r="G6" s="17"/>
      <c r="H6" s="10"/>
      <c r="U6" s="11"/>
      <c r="V6" s="10"/>
      <c r="W6" s="11"/>
    </row>
    <row r="7" spans="1:23" ht="15" customHeight="1" x14ac:dyDescent="0.25">
      <c r="A7" s="22"/>
      <c r="B7" s="16"/>
      <c r="C7" s="50">
        <v>200000</v>
      </c>
      <c r="D7" s="31">
        <v>1.24</v>
      </c>
      <c r="E7" s="16"/>
      <c r="F7" s="16"/>
      <c r="G7" s="17"/>
      <c r="H7" s="10"/>
      <c r="U7" s="11"/>
      <c r="V7" s="10"/>
      <c r="W7" s="11"/>
    </row>
    <row r="8" spans="1:23" ht="15" customHeight="1" x14ac:dyDescent="0.25">
      <c r="A8" s="21"/>
      <c r="B8" s="19"/>
      <c r="C8" s="50">
        <v>250000</v>
      </c>
      <c r="D8" s="31">
        <v>1.34</v>
      </c>
      <c r="E8" s="16"/>
      <c r="F8" s="16"/>
      <c r="G8" s="17"/>
      <c r="H8" s="10"/>
      <c r="U8" s="11"/>
      <c r="V8" s="10"/>
      <c r="W8" s="11"/>
    </row>
    <row r="9" spans="1:23" x14ac:dyDescent="0.25">
      <c r="A9" s="21"/>
      <c r="B9" s="19"/>
      <c r="C9" s="50">
        <v>500000</v>
      </c>
      <c r="D9" s="31">
        <v>1.5150000000000001</v>
      </c>
      <c r="E9" s="16"/>
      <c r="F9" s="16"/>
      <c r="G9" s="17"/>
      <c r="H9" s="10"/>
      <c r="U9" s="11"/>
      <c r="V9" s="10"/>
      <c r="W9" s="11"/>
    </row>
    <row r="10" spans="1:23" x14ac:dyDescent="0.25">
      <c r="A10" s="18"/>
      <c r="B10" s="19"/>
      <c r="C10" s="50">
        <v>1000000</v>
      </c>
      <c r="D10" s="31">
        <v>1.915</v>
      </c>
      <c r="E10" s="16"/>
      <c r="F10" s="16"/>
      <c r="G10" s="17"/>
      <c r="H10" s="10"/>
      <c r="U10" s="11"/>
      <c r="V10" s="10"/>
      <c r="W10" s="11"/>
    </row>
    <row r="11" spans="1:23" x14ac:dyDescent="0.25">
      <c r="A11" s="18"/>
      <c r="B11" s="19"/>
      <c r="C11" s="16"/>
      <c r="D11" s="16"/>
      <c r="E11" s="16"/>
      <c r="F11" s="16"/>
      <c r="G11" s="17"/>
      <c r="H11" s="10"/>
      <c r="U11" s="11"/>
      <c r="V11" s="10"/>
      <c r="W11" s="11"/>
    </row>
    <row r="12" spans="1:23" x14ac:dyDescent="0.25">
      <c r="A12" s="15" t="s">
        <v>7</v>
      </c>
      <c r="B12" s="19"/>
      <c r="C12" s="16" t="s">
        <v>40</v>
      </c>
      <c r="D12" s="16"/>
      <c r="E12" s="16"/>
      <c r="F12" s="16"/>
      <c r="G12" s="17"/>
      <c r="H12" s="10"/>
      <c r="U12" s="11"/>
      <c r="V12" s="10"/>
      <c r="W12" s="11"/>
    </row>
    <row r="13" spans="1:23" ht="15.75" thickBot="1" x14ac:dyDescent="0.3">
      <c r="A13" s="51"/>
      <c r="B13" s="52"/>
      <c r="C13" s="26" t="s">
        <v>41</v>
      </c>
      <c r="D13" s="26"/>
      <c r="E13" s="26"/>
      <c r="F13" s="26"/>
      <c r="G13" s="27"/>
      <c r="H13" s="10"/>
      <c r="U13" s="11"/>
      <c r="V13" s="10"/>
      <c r="W13" s="11"/>
    </row>
    <row r="14" spans="1:23" x14ac:dyDescent="0.25">
      <c r="A14" s="11"/>
      <c r="B14" s="11"/>
      <c r="H14" s="10"/>
      <c r="U14" s="11"/>
      <c r="V14" s="10"/>
      <c r="W14" s="11"/>
    </row>
    <row r="15" spans="1:23" x14ac:dyDescent="0.25">
      <c r="H15" s="10"/>
      <c r="U15" s="11"/>
      <c r="V15" s="10"/>
      <c r="W15" s="11"/>
    </row>
    <row r="16" spans="1:23" x14ac:dyDescent="0.25">
      <c r="H16" s="10"/>
      <c r="U16" s="11"/>
      <c r="V16" s="10"/>
      <c r="W16" s="11"/>
    </row>
    <row r="17" spans="8:23" x14ac:dyDescent="0.25">
      <c r="H17" s="10"/>
      <c r="U17" s="11"/>
      <c r="V17" s="10"/>
      <c r="W17" s="11"/>
    </row>
    <row r="18" spans="8:23" x14ac:dyDescent="0.25">
      <c r="H18" s="10"/>
      <c r="U18" s="11"/>
      <c r="V18" s="10"/>
      <c r="W18" s="11"/>
    </row>
    <row r="19" spans="8:23" ht="15" customHeight="1" x14ac:dyDescent="0.25">
      <c r="H19" s="10"/>
      <c r="U19" s="11"/>
      <c r="V19" s="10"/>
      <c r="W19" s="11"/>
    </row>
    <row r="20" spans="8:23" x14ac:dyDescent="0.25">
      <c r="H20" s="10"/>
      <c r="U20" s="11"/>
      <c r="V20" s="10"/>
      <c r="W20" s="11"/>
    </row>
    <row r="21" spans="8:23" x14ac:dyDescent="0.25">
      <c r="H21" s="10"/>
      <c r="U21" s="11"/>
      <c r="V21" s="10"/>
      <c r="W21" s="11"/>
    </row>
    <row r="22" spans="8:23" x14ac:dyDescent="0.25">
      <c r="H22" s="10"/>
      <c r="U22" s="11"/>
      <c r="V22" s="10"/>
      <c r="W22" s="11"/>
    </row>
    <row r="23" spans="8:23" ht="15" customHeight="1" x14ac:dyDescent="0.25">
      <c r="H23" s="10"/>
      <c r="U23" s="11"/>
      <c r="V23" s="10"/>
      <c r="W23" s="11"/>
    </row>
    <row r="24" spans="8:23" ht="15" customHeight="1" x14ac:dyDescent="0.25">
      <c r="H24" s="10"/>
      <c r="U24" s="11"/>
      <c r="V24" s="10"/>
      <c r="W24" s="11"/>
    </row>
    <row r="25" spans="8:23" ht="15" customHeight="1" x14ac:dyDescent="0.25">
      <c r="H25" s="10"/>
      <c r="U25" s="11"/>
      <c r="V25" s="10"/>
      <c r="W25" s="11"/>
    </row>
    <row r="26" spans="8:23" ht="15" customHeight="1" x14ac:dyDescent="0.25">
      <c r="H26" s="10"/>
      <c r="U26" s="11"/>
      <c r="V26" s="10"/>
      <c r="W26" s="11"/>
    </row>
    <row r="27" spans="8:23" ht="15" customHeight="1" x14ac:dyDescent="0.25">
      <c r="H27" s="10"/>
      <c r="U27" s="11"/>
      <c r="V27" s="10"/>
      <c r="W27" s="11"/>
    </row>
    <row r="28" spans="8:23" ht="15" customHeight="1" x14ac:dyDescent="0.25">
      <c r="H28" s="10"/>
      <c r="U28" s="11"/>
      <c r="V28" s="10"/>
      <c r="W28" s="11"/>
    </row>
    <row r="29" spans="8:23" x14ac:dyDescent="0.25">
      <c r="H29" s="10"/>
      <c r="U29" s="11"/>
      <c r="V29" s="10"/>
      <c r="W29" s="11"/>
    </row>
    <row r="30" spans="8:23" x14ac:dyDescent="0.25">
      <c r="H30" s="10"/>
      <c r="U30" s="11"/>
      <c r="V30" s="10"/>
      <c r="W30" s="11"/>
    </row>
    <row r="31" spans="8:23" x14ac:dyDescent="0.25">
      <c r="H31" s="10"/>
      <c r="U31" s="11"/>
      <c r="V31" s="10"/>
      <c r="W31" s="11"/>
    </row>
    <row r="32" spans="8:23" x14ac:dyDescent="0.25">
      <c r="H32" s="10"/>
      <c r="U32" s="11"/>
      <c r="V32" s="10"/>
      <c r="W32" s="11"/>
    </row>
    <row r="33" spans="1:23" x14ac:dyDescent="0.25">
      <c r="H33" s="10"/>
      <c r="U33" s="11"/>
      <c r="V33" s="10"/>
      <c r="W33" s="11"/>
    </row>
    <row r="34" spans="1:23" x14ac:dyDescent="0.25">
      <c r="H34" s="10"/>
      <c r="U34" s="11"/>
      <c r="V34" s="10"/>
      <c r="W34" s="11"/>
    </row>
    <row r="35" spans="1:23" x14ac:dyDescent="0.25">
      <c r="H35" s="10"/>
      <c r="U35" s="11"/>
      <c r="V35" s="10"/>
      <c r="W35" s="11"/>
    </row>
    <row r="36" spans="1:23" x14ac:dyDescent="0.25">
      <c r="H36" s="10"/>
      <c r="U36" s="11"/>
      <c r="V36" s="10"/>
      <c r="W36" s="11"/>
    </row>
    <row r="37" spans="1:23" x14ac:dyDescent="0.25">
      <c r="H37" s="10"/>
      <c r="U37" s="11"/>
      <c r="V37" s="10"/>
      <c r="W37" s="11"/>
    </row>
    <row r="38" spans="1:23" x14ac:dyDescent="0.25">
      <c r="H38" s="10"/>
      <c r="U38" s="11"/>
      <c r="V38" s="10"/>
      <c r="W38" s="11"/>
    </row>
    <row r="39" spans="1:23" x14ac:dyDescent="0.25">
      <c r="A39" s="11"/>
      <c r="B39" s="11"/>
      <c r="H39" s="10"/>
      <c r="U39" s="11"/>
      <c r="V39" s="10"/>
      <c r="W39" s="11"/>
    </row>
    <row r="40" spans="1:23" x14ac:dyDescent="0.25">
      <c r="H40" s="10"/>
      <c r="U40" s="11"/>
      <c r="V40" s="10"/>
      <c r="W40" s="11"/>
    </row>
    <row r="41" spans="1:23" x14ac:dyDescent="0.25">
      <c r="H41" s="10"/>
      <c r="U41" s="11"/>
      <c r="V41" s="10"/>
      <c r="W41" s="11"/>
    </row>
    <row r="42" spans="1:23" x14ac:dyDescent="0.25">
      <c r="H42" s="10"/>
      <c r="U42" s="11"/>
      <c r="V42" s="10"/>
      <c r="W42" s="11"/>
    </row>
    <row r="43" spans="1:23" x14ac:dyDescent="0.25">
      <c r="H43" s="10"/>
      <c r="U43" s="11"/>
      <c r="V43" s="10"/>
      <c r="W43" s="11"/>
    </row>
    <row r="44" spans="1:23" x14ac:dyDescent="0.25">
      <c r="H44" s="10"/>
      <c r="U44" s="11"/>
      <c r="V44" s="10"/>
      <c r="W44" s="11"/>
    </row>
    <row r="45" spans="1:23" x14ac:dyDescent="0.25">
      <c r="H45" s="10"/>
      <c r="U45" s="11"/>
      <c r="V45" s="10"/>
      <c r="W45" s="11"/>
    </row>
    <row r="46" spans="1:23" x14ac:dyDescent="0.25">
      <c r="H46" s="10"/>
      <c r="U46" s="11"/>
      <c r="V46" s="10"/>
      <c r="W46" s="11"/>
    </row>
    <row r="47" spans="1:23" x14ac:dyDescent="0.25">
      <c r="H47" s="10"/>
      <c r="U47" s="11"/>
      <c r="V47" s="10"/>
      <c r="W47" s="11"/>
    </row>
    <row r="48" spans="1:23" x14ac:dyDescent="0.25">
      <c r="H48" s="10"/>
      <c r="U48" s="11"/>
      <c r="V48" s="10"/>
      <c r="W48" s="11"/>
    </row>
    <row r="49" spans="8:23" x14ac:dyDescent="0.25">
      <c r="H49" s="10"/>
      <c r="U49" s="11"/>
      <c r="V49" s="10"/>
      <c r="W49" s="11"/>
    </row>
  </sheetData>
  <sheetProtection algorithmName="SHA-512" hashValue="efjeLRs04jvVYHyDWY9Fg40zCD3TsGVR/JFL62UiqU6B6j/FxIAPitSrtxOWTXGyFXZp4B7Epd0HkdZ1ieQW1w==" saltValue="o/RkieG7lGS8/MDbXlqOWg==" spinCount="100000" sheet="1" objects="1" scenarios="1" formatCells="0" formatColumns="0" formatRows="0"/>
  <hyperlinks>
    <hyperlink ref="G1" location="TOC!A1" display="Return to TOC" xr:uid="{0AD96583-C529-4B82-AAB5-B571A67C9A62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276EE-F82B-485B-959A-285E277B4E61}">
  <sheetPr codeName="Sheet46"/>
  <dimension ref="A1:W49"/>
  <sheetViews>
    <sheetView zoomScaleNormal="100" workbookViewId="0"/>
  </sheetViews>
  <sheetFormatPr defaultColWidth="9.140625" defaultRowHeight="15" x14ac:dyDescent="0.25"/>
  <cols>
    <col min="1" max="1" width="10.7109375" style="8" customWidth="1"/>
    <col min="2" max="2" width="4.7109375" style="8" customWidth="1"/>
    <col min="3" max="3" width="15" style="8" customWidth="1"/>
    <col min="4" max="4" width="14.85546875" style="8" customWidth="1"/>
    <col min="5" max="5" width="13.28515625" style="8" customWidth="1"/>
    <col min="6" max="6" width="8.7109375" style="8" customWidth="1"/>
    <col min="7" max="7" width="12.5703125" style="8" bestFit="1" customWidth="1"/>
    <col min="8" max="8" width="9.140625" style="8"/>
    <col min="9" max="9" width="13.42578125" style="8" bestFit="1" customWidth="1"/>
    <col min="10" max="11" width="2.7109375" style="8" customWidth="1"/>
    <col min="12" max="12" width="4.42578125" style="8" customWidth="1"/>
    <col min="13" max="13" width="15.7109375" style="8" customWidth="1"/>
    <col min="14" max="14" width="10" style="8" customWidth="1"/>
    <col min="15" max="15" width="14.42578125" style="8" customWidth="1"/>
    <col min="16" max="16" width="13.7109375" style="8" customWidth="1"/>
    <col min="17" max="17" width="10" style="8" bestFit="1" customWidth="1"/>
    <col min="18" max="18" width="11.7109375" style="8" customWidth="1"/>
    <col min="19" max="19" width="13.42578125" style="8" bestFit="1" customWidth="1"/>
    <col min="20" max="20" width="9.140625" style="8" customWidth="1"/>
    <col min="21" max="16384" width="9.140625" style="8"/>
  </cols>
  <sheetData>
    <row r="1" spans="1:23" x14ac:dyDescent="0.25">
      <c r="A1" s="12" t="s">
        <v>3</v>
      </c>
      <c r="B1" s="13"/>
      <c r="C1" s="13" t="s">
        <v>16</v>
      </c>
      <c r="D1" s="14"/>
      <c r="E1" s="13"/>
      <c r="F1" s="13"/>
      <c r="G1" s="13"/>
      <c r="H1" s="13"/>
      <c r="I1" s="13"/>
      <c r="J1" s="6" t="s">
        <v>8</v>
      </c>
      <c r="K1" s="9"/>
      <c r="V1" s="9"/>
    </row>
    <row r="2" spans="1:23" x14ac:dyDescent="0.25">
      <c r="A2" s="15" t="s">
        <v>4</v>
      </c>
      <c r="B2" s="16"/>
      <c r="C2" s="16" t="s">
        <v>10</v>
      </c>
      <c r="D2" s="16"/>
      <c r="E2" s="16"/>
      <c r="F2" s="16"/>
      <c r="G2" s="16"/>
      <c r="H2" s="16"/>
      <c r="I2" s="16"/>
      <c r="J2" s="17"/>
      <c r="K2" s="9"/>
      <c r="V2" s="9"/>
    </row>
    <row r="3" spans="1:23" x14ac:dyDescent="0.25">
      <c r="A3" s="15" t="s">
        <v>5</v>
      </c>
      <c r="B3" s="16"/>
      <c r="C3" s="16" t="s">
        <v>43</v>
      </c>
      <c r="D3" s="16"/>
      <c r="E3" s="16"/>
      <c r="F3" s="16"/>
      <c r="G3" s="16"/>
      <c r="H3" s="16"/>
      <c r="I3" s="16"/>
      <c r="J3" s="17"/>
      <c r="K3" s="9"/>
      <c r="V3" s="9"/>
    </row>
    <row r="4" spans="1:23" x14ac:dyDescent="0.25">
      <c r="A4" s="18"/>
      <c r="B4" s="19"/>
      <c r="C4" s="19"/>
      <c r="D4" s="19"/>
      <c r="E4" s="19"/>
      <c r="F4" s="19"/>
      <c r="G4" s="65" t="s">
        <v>44</v>
      </c>
      <c r="H4" s="66"/>
      <c r="I4" s="19"/>
      <c r="J4" s="20"/>
      <c r="K4" s="10"/>
      <c r="V4" s="10"/>
      <c r="W4" s="11"/>
    </row>
    <row r="5" spans="1:23" ht="15" customHeight="1" x14ac:dyDescent="0.35">
      <c r="A5" s="21" t="s">
        <v>6</v>
      </c>
      <c r="B5" s="16"/>
      <c r="C5" s="45" t="s">
        <v>45</v>
      </c>
      <c r="D5" s="45" t="s">
        <v>46</v>
      </c>
      <c r="E5" s="45" t="s">
        <v>47</v>
      </c>
      <c r="F5" s="53" t="s">
        <v>48</v>
      </c>
      <c r="G5" s="67" t="s">
        <v>49</v>
      </c>
      <c r="H5" s="24" t="s">
        <v>13</v>
      </c>
      <c r="I5" s="45" t="s">
        <v>50</v>
      </c>
      <c r="J5" s="17"/>
      <c r="K5" s="10"/>
      <c r="V5" s="10"/>
      <c r="W5" s="11"/>
    </row>
    <row r="6" spans="1:23" x14ac:dyDescent="0.25">
      <c r="A6" s="22"/>
      <c r="B6" s="32">
        <v>3285</v>
      </c>
      <c r="C6" s="68">
        <v>0</v>
      </c>
      <c r="D6" s="68">
        <v>0</v>
      </c>
      <c r="E6" s="68">
        <v>0</v>
      </c>
      <c r="F6" s="68" t="s">
        <v>9</v>
      </c>
      <c r="G6" s="68" t="s">
        <v>9</v>
      </c>
      <c r="H6" s="68" t="s">
        <v>9</v>
      </c>
      <c r="I6" s="68" t="s">
        <v>9</v>
      </c>
      <c r="J6" s="17"/>
      <c r="K6" s="10"/>
      <c r="V6" s="10"/>
      <c r="W6" s="11"/>
    </row>
    <row r="7" spans="1:23" ht="15" customHeight="1" x14ac:dyDescent="0.25">
      <c r="A7" s="22"/>
      <c r="B7" s="32">
        <v>1.8073999999999999</v>
      </c>
      <c r="C7" s="58">
        <v>1000</v>
      </c>
      <c r="D7" s="56">
        <v>659</v>
      </c>
      <c r="E7" s="56">
        <v>0.48470000000000002</v>
      </c>
      <c r="F7" s="56" t="s">
        <v>9</v>
      </c>
      <c r="G7" s="56" t="s">
        <v>9</v>
      </c>
      <c r="H7" s="56" t="s">
        <v>9</v>
      </c>
      <c r="I7" s="56" t="s">
        <v>9</v>
      </c>
      <c r="J7" s="17"/>
      <c r="K7" s="10"/>
      <c r="V7" s="10"/>
      <c r="W7" s="11"/>
    </row>
    <row r="8" spans="1:23" ht="15" customHeight="1" x14ac:dyDescent="0.25">
      <c r="A8" s="21"/>
      <c r="B8" s="69">
        <v>1000000</v>
      </c>
      <c r="C8" s="58">
        <v>2000</v>
      </c>
      <c r="D8" s="58">
        <v>1111</v>
      </c>
      <c r="E8" s="56">
        <v>0.59889999999999999</v>
      </c>
      <c r="F8" s="56" t="s">
        <v>9</v>
      </c>
      <c r="G8" s="56" t="s">
        <v>9</v>
      </c>
      <c r="H8" s="56" t="s">
        <v>9</v>
      </c>
      <c r="I8" s="56" t="s">
        <v>9</v>
      </c>
      <c r="J8" s="17"/>
      <c r="K8" s="10"/>
      <c r="V8" s="10"/>
      <c r="W8" s="11"/>
    </row>
    <row r="9" spans="1:23" x14ac:dyDescent="0.25">
      <c r="A9" s="21"/>
      <c r="B9" s="69">
        <v>2000</v>
      </c>
      <c r="C9" s="58">
        <v>3000</v>
      </c>
      <c r="D9" s="58">
        <v>1478</v>
      </c>
      <c r="E9" s="56">
        <v>0.66249999999999998</v>
      </c>
      <c r="F9" s="56" t="s">
        <v>9</v>
      </c>
      <c r="G9" s="56" t="s">
        <v>9</v>
      </c>
      <c r="H9" s="56" t="s">
        <v>9</v>
      </c>
      <c r="I9" s="56" t="s">
        <v>9</v>
      </c>
      <c r="J9" s="17"/>
      <c r="K9" s="10"/>
      <c r="V9" s="10"/>
      <c r="W9" s="11"/>
    </row>
    <row r="10" spans="1:23" x14ac:dyDescent="0.25">
      <c r="A10" s="18"/>
      <c r="B10" s="19"/>
      <c r="C10" s="58">
        <v>5000</v>
      </c>
      <c r="D10" s="58">
        <v>2071</v>
      </c>
      <c r="E10" s="56">
        <v>0.73640000000000005</v>
      </c>
      <c r="F10" s="56" t="s">
        <v>9</v>
      </c>
      <c r="G10" s="56" t="s">
        <v>9</v>
      </c>
      <c r="H10" s="56" t="s">
        <v>9</v>
      </c>
      <c r="I10" s="56" t="s">
        <v>9</v>
      </c>
      <c r="J10" s="17"/>
      <c r="K10" s="10"/>
      <c r="V10" s="10"/>
      <c r="W10" s="11"/>
    </row>
    <row r="11" spans="1:23" x14ac:dyDescent="0.25">
      <c r="A11" s="18"/>
      <c r="B11" s="19"/>
      <c r="C11" s="59">
        <v>10000</v>
      </c>
      <c r="D11" s="59">
        <v>3144</v>
      </c>
      <c r="E11" s="60">
        <v>0.82150000000000001</v>
      </c>
      <c r="F11" s="60" t="s">
        <v>9</v>
      </c>
      <c r="G11" s="60" t="s">
        <v>9</v>
      </c>
      <c r="H11" s="60" t="s">
        <v>9</v>
      </c>
      <c r="I11" s="60" t="s">
        <v>9</v>
      </c>
      <c r="J11" s="17"/>
      <c r="K11" s="10"/>
      <c r="V11" s="10"/>
      <c r="W11" s="11"/>
    </row>
    <row r="12" spans="1:23" x14ac:dyDescent="0.25">
      <c r="A12" s="18"/>
      <c r="B12" s="19"/>
      <c r="C12" s="16"/>
      <c r="D12" s="16"/>
      <c r="E12" s="16"/>
      <c r="F12" s="16"/>
      <c r="G12" s="16"/>
      <c r="H12" s="16"/>
      <c r="I12" s="16"/>
      <c r="J12" s="17"/>
      <c r="K12" s="10"/>
      <c r="V12" s="10"/>
      <c r="W12" s="11"/>
    </row>
    <row r="13" spans="1:23" x14ac:dyDescent="0.25">
      <c r="A13" s="18"/>
      <c r="B13" s="19"/>
      <c r="C13" s="61">
        <v>5.0000000000000001E-4</v>
      </c>
      <c r="D13" s="37" t="s">
        <v>51</v>
      </c>
      <c r="E13" s="37"/>
      <c r="F13" s="38"/>
      <c r="G13" s="16"/>
      <c r="H13" s="16"/>
      <c r="I13" s="16"/>
      <c r="J13" s="17"/>
      <c r="K13" s="10"/>
      <c r="V13" s="10"/>
      <c r="W13" s="11"/>
    </row>
    <row r="14" spans="1:23" x14ac:dyDescent="0.25">
      <c r="A14" s="18"/>
      <c r="B14" s="19"/>
      <c r="C14" s="57">
        <v>100000</v>
      </c>
      <c r="D14" s="16" t="s">
        <v>26</v>
      </c>
      <c r="E14" s="16"/>
      <c r="F14" s="40"/>
      <c r="G14" s="16"/>
      <c r="H14" s="16"/>
      <c r="I14" s="16"/>
      <c r="J14" s="17"/>
      <c r="K14" s="10"/>
      <c r="V14" s="10"/>
      <c r="W14" s="11"/>
    </row>
    <row r="15" spans="1:23" x14ac:dyDescent="0.25">
      <c r="A15" s="22"/>
      <c r="B15" s="16"/>
      <c r="C15" s="57">
        <v>8896</v>
      </c>
      <c r="D15" s="16" t="s">
        <v>52</v>
      </c>
      <c r="E15" s="16"/>
      <c r="F15" s="40"/>
      <c r="G15" s="16"/>
      <c r="H15" s="16"/>
      <c r="I15" s="16"/>
      <c r="J15" s="17"/>
      <c r="K15" s="10"/>
      <c r="V15" s="10"/>
      <c r="W15" s="11"/>
    </row>
    <row r="16" spans="1:23" x14ac:dyDescent="0.25">
      <c r="A16" s="22"/>
      <c r="B16" s="16"/>
      <c r="C16" s="41">
        <v>0</v>
      </c>
      <c r="D16" s="16" t="s">
        <v>53</v>
      </c>
      <c r="E16" s="16"/>
      <c r="F16" s="40"/>
      <c r="G16" s="16"/>
      <c r="H16" s="16"/>
      <c r="I16" s="16"/>
      <c r="J16" s="17"/>
      <c r="K16" s="10"/>
      <c r="V16" s="10"/>
      <c r="W16" s="11"/>
    </row>
    <row r="17" spans="1:23" x14ac:dyDescent="0.25">
      <c r="A17" s="22"/>
      <c r="B17" s="16"/>
      <c r="C17" s="63">
        <v>0.2</v>
      </c>
      <c r="D17" s="29" t="s">
        <v>54</v>
      </c>
      <c r="E17" s="29"/>
      <c r="F17" s="44"/>
      <c r="G17" s="16"/>
      <c r="H17" s="16"/>
      <c r="I17" s="16"/>
      <c r="J17" s="17"/>
      <c r="K17" s="10"/>
      <c r="V17" s="10"/>
      <c r="W17" s="11"/>
    </row>
    <row r="18" spans="1:23" x14ac:dyDescent="0.25">
      <c r="A18" s="22"/>
      <c r="B18" s="16"/>
      <c r="C18" s="16"/>
      <c r="D18" s="16"/>
      <c r="E18" s="16"/>
      <c r="F18" s="16"/>
      <c r="G18" s="16"/>
      <c r="H18" s="16"/>
      <c r="I18" s="16"/>
      <c r="J18" s="17"/>
      <c r="K18" s="10"/>
      <c r="V18" s="10"/>
      <c r="W18" s="11"/>
    </row>
    <row r="19" spans="1:23" ht="15" customHeight="1" x14ac:dyDescent="0.25">
      <c r="A19" s="15" t="s">
        <v>7</v>
      </c>
      <c r="B19" s="16" t="s">
        <v>11</v>
      </c>
      <c r="C19" s="16" t="s">
        <v>55</v>
      </c>
      <c r="D19" s="16"/>
      <c r="E19" s="16"/>
      <c r="F19" s="16"/>
      <c r="G19" s="16"/>
      <c r="H19" s="16"/>
      <c r="I19" s="16"/>
      <c r="J19" s="17"/>
      <c r="K19" s="10"/>
      <c r="V19" s="10"/>
      <c r="W19" s="11"/>
    </row>
    <row r="20" spans="1:23" x14ac:dyDescent="0.25">
      <c r="A20" s="22"/>
      <c r="B20" s="16"/>
      <c r="C20" s="16"/>
      <c r="D20" s="16"/>
      <c r="E20" s="16"/>
      <c r="F20" s="16"/>
      <c r="G20" s="16"/>
      <c r="H20" s="16"/>
      <c r="I20" s="16"/>
      <c r="J20" s="17"/>
      <c r="K20" s="10"/>
      <c r="V20" s="10"/>
      <c r="W20" s="11"/>
    </row>
    <row r="21" spans="1:23" x14ac:dyDescent="0.25">
      <c r="A21" s="22"/>
      <c r="B21" s="16" t="s">
        <v>12</v>
      </c>
      <c r="C21" s="16" t="s">
        <v>56</v>
      </c>
      <c r="D21" s="16"/>
      <c r="E21" s="50" t="str">
        <f>TEXT(B9,"$#,###")</f>
        <v>$2,000</v>
      </c>
      <c r="F21" s="16"/>
      <c r="G21" s="16"/>
      <c r="H21" s="16"/>
      <c r="I21" s="16"/>
      <c r="J21" s="17"/>
      <c r="K21" s="10"/>
      <c r="V21" s="10"/>
      <c r="W21" s="11"/>
    </row>
    <row r="22" spans="1:23" x14ac:dyDescent="0.25">
      <c r="A22" s="22"/>
      <c r="B22" s="16" t="s">
        <v>29</v>
      </c>
      <c r="C22" s="16" t="s">
        <v>57</v>
      </c>
      <c r="D22" s="16"/>
      <c r="E22" s="16"/>
      <c r="F22" s="16"/>
      <c r="G22" s="16"/>
      <c r="H22" s="16"/>
      <c r="I22" s="16"/>
      <c r="J22" s="17"/>
      <c r="K22" s="10"/>
      <c r="V22" s="10"/>
      <c r="W22" s="11"/>
    </row>
    <row r="23" spans="1:23" ht="15" customHeight="1" x14ac:dyDescent="0.25">
      <c r="A23" s="22"/>
      <c r="B23" s="16" t="s">
        <v>31</v>
      </c>
      <c r="C23" s="16" t="s">
        <v>58</v>
      </c>
      <c r="D23" s="16"/>
      <c r="E23" s="16"/>
      <c r="F23" s="16"/>
      <c r="G23" s="16"/>
      <c r="H23" s="16"/>
      <c r="I23" s="16"/>
      <c r="J23" s="17"/>
      <c r="K23" s="10"/>
      <c r="V23" s="10"/>
      <c r="W23" s="11"/>
    </row>
    <row r="24" spans="1:23" ht="15" customHeight="1" x14ac:dyDescent="0.25">
      <c r="A24" s="22"/>
      <c r="B24" s="16"/>
      <c r="C24" s="16"/>
      <c r="D24" s="16"/>
      <c r="E24" s="16"/>
      <c r="F24" s="16"/>
      <c r="G24" s="16"/>
      <c r="H24" s="16"/>
      <c r="I24" s="16"/>
      <c r="J24" s="17"/>
      <c r="K24" s="10"/>
      <c r="V24" s="10"/>
      <c r="W24" s="11"/>
    </row>
    <row r="25" spans="1:23" ht="15" customHeight="1" x14ac:dyDescent="0.25">
      <c r="A25" s="22"/>
      <c r="B25" s="16" t="s">
        <v>32</v>
      </c>
      <c r="C25" s="16" t="str">
        <f>"The basic limit premium for a policy is "&amp;TEXT(B6,"$#,###")</f>
        <v>The basic limit premium for a policy is $3,285</v>
      </c>
      <c r="D25" s="16"/>
      <c r="E25" s="16"/>
      <c r="F25" s="16"/>
      <c r="G25" s="16"/>
      <c r="H25" s="16"/>
      <c r="I25" s="16"/>
      <c r="J25" s="17"/>
      <c r="K25" s="10"/>
      <c r="V25" s="10"/>
      <c r="W25" s="11"/>
    </row>
    <row r="26" spans="1:23" ht="15" customHeight="1" x14ac:dyDescent="0.25">
      <c r="A26" s="22"/>
      <c r="B26" s="16"/>
      <c r="C26" s="16" t="str">
        <f>"The ILF for a "&amp;TEXT(B8,"$#,###")&amp;" limit is "&amp;B7</f>
        <v>The ILF for a $1,000,000 limit is 1.8074</v>
      </c>
      <c r="D26" s="16"/>
      <c r="E26" s="16"/>
      <c r="F26" s="16"/>
      <c r="G26" s="16"/>
      <c r="H26" s="16"/>
      <c r="I26" s="16"/>
      <c r="J26" s="17"/>
      <c r="K26" s="10"/>
      <c r="V26" s="10"/>
      <c r="W26" s="11"/>
    </row>
    <row r="27" spans="1:23" ht="15" customHeight="1" thickBot="1" x14ac:dyDescent="0.3">
      <c r="A27" s="25"/>
      <c r="B27" s="26"/>
      <c r="C27" s="26" t="str">
        <f>"Calculate the premium for a policy with "&amp;TEXT(B8,"$#,###")&amp;" limit and "&amp;TEXT(B9,"$#,###")&amp;" deductible."</f>
        <v>Calculate the premium for a policy with $1,000,000 limit and $2,000 deductible.</v>
      </c>
      <c r="D27" s="26"/>
      <c r="E27" s="26"/>
      <c r="F27" s="26"/>
      <c r="G27" s="26"/>
      <c r="H27" s="26"/>
      <c r="I27" s="26"/>
      <c r="J27" s="27"/>
      <c r="K27" s="10"/>
      <c r="V27" s="10"/>
      <c r="W27" s="11"/>
    </row>
    <row r="28" spans="1:23" ht="15" customHeight="1" x14ac:dyDescent="0.25">
      <c r="K28" s="10"/>
      <c r="V28" s="10"/>
      <c r="W28" s="11"/>
    </row>
    <row r="29" spans="1:23" x14ac:dyDescent="0.25">
      <c r="K29" s="10"/>
      <c r="V29" s="10"/>
      <c r="W29" s="11"/>
    </row>
    <row r="30" spans="1:23" x14ac:dyDescent="0.25">
      <c r="K30" s="10"/>
      <c r="V30" s="10"/>
      <c r="W30" s="11"/>
    </row>
    <row r="31" spans="1:23" x14ac:dyDescent="0.25">
      <c r="K31" s="10"/>
      <c r="V31" s="10"/>
      <c r="W31" s="11"/>
    </row>
    <row r="32" spans="1:23" x14ac:dyDescent="0.25">
      <c r="K32" s="10"/>
      <c r="V32" s="10"/>
      <c r="W32" s="11"/>
    </row>
    <row r="33" spans="1:23" x14ac:dyDescent="0.25">
      <c r="K33" s="10"/>
      <c r="V33" s="10"/>
      <c r="W33" s="11"/>
    </row>
    <row r="34" spans="1:23" x14ac:dyDescent="0.25">
      <c r="K34" s="10"/>
      <c r="V34" s="10"/>
      <c r="W34" s="11"/>
    </row>
    <row r="35" spans="1:23" x14ac:dyDescent="0.25">
      <c r="K35" s="10"/>
      <c r="V35" s="10"/>
      <c r="W35" s="11"/>
    </row>
    <row r="36" spans="1:23" x14ac:dyDescent="0.25">
      <c r="K36" s="10"/>
      <c r="V36" s="10"/>
      <c r="W36" s="11"/>
    </row>
    <row r="37" spans="1:23" x14ac:dyDescent="0.25">
      <c r="K37" s="10"/>
      <c r="V37" s="10"/>
      <c r="W37" s="11"/>
    </row>
    <row r="38" spans="1:23" x14ac:dyDescent="0.25">
      <c r="K38" s="10"/>
      <c r="V38" s="10"/>
      <c r="W38" s="11"/>
    </row>
    <row r="39" spans="1:23" x14ac:dyDescent="0.25">
      <c r="A39" s="11"/>
      <c r="B39" s="11"/>
      <c r="K39" s="10"/>
      <c r="V39" s="10"/>
      <c r="W39" s="11"/>
    </row>
    <row r="40" spans="1:23" x14ac:dyDescent="0.25">
      <c r="K40" s="10"/>
      <c r="V40" s="10"/>
      <c r="W40" s="11"/>
    </row>
    <row r="41" spans="1:23" x14ac:dyDescent="0.25">
      <c r="K41" s="10"/>
      <c r="V41" s="10"/>
      <c r="W41" s="11"/>
    </row>
    <row r="42" spans="1:23" x14ac:dyDescent="0.25">
      <c r="K42" s="10"/>
      <c r="V42" s="10"/>
      <c r="W42" s="11"/>
    </row>
    <row r="43" spans="1:23" x14ac:dyDescent="0.25">
      <c r="K43" s="10"/>
      <c r="V43" s="10"/>
      <c r="W43" s="11"/>
    </row>
    <row r="44" spans="1:23" x14ac:dyDescent="0.25">
      <c r="K44" s="10"/>
      <c r="V44" s="10"/>
      <c r="W44" s="11"/>
    </row>
    <row r="45" spans="1:23" x14ac:dyDescent="0.25">
      <c r="K45" s="10"/>
      <c r="V45" s="10"/>
      <c r="W45" s="11"/>
    </row>
    <row r="46" spans="1:23" x14ac:dyDescent="0.25">
      <c r="K46" s="10"/>
      <c r="V46" s="10"/>
      <c r="W46" s="11"/>
    </row>
    <row r="47" spans="1:23" x14ac:dyDescent="0.25">
      <c r="K47" s="10"/>
      <c r="V47" s="10"/>
      <c r="W47" s="11"/>
    </row>
    <row r="48" spans="1:23" x14ac:dyDescent="0.25">
      <c r="K48" s="10"/>
      <c r="V48" s="10"/>
      <c r="W48" s="11"/>
    </row>
    <row r="49" spans="11:23" x14ac:dyDescent="0.25">
      <c r="K49" s="10"/>
      <c r="V49" s="10"/>
      <c r="W49" s="11"/>
    </row>
  </sheetData>
  <sheetProtection algorithmName="SHA-512" hashValue="V+zFyPaGJ5WaMpNBEKMVcEqX9OJfFlWvzzwdlaVXh1vCrz12+P0G5QJIQO0uAqj4Ly8FxXxxaKeeOb3U+7KTvw==" saltValue="agy2mFpjUYyHrGlBncJxXg==" spinCount="100000" sheet="1" objects="1" scenarios="1" formatCells="0" formatColumns="0" formatRows="0"/>
  <hyperlinks>
    <hyperlink ref="J1" location="TOC!A1" display="Return to TOC" xr:uid="{F3699FBB-8105-4362-89A9-9475B3893BF8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4E5F8-F748-433E-BF73-3967D41C19C2}">
  <sheetPr codeName="Sheet47"/>
  <dimension ref="A1:W49"/>
  <sheetViews>
    <sheetView zoomScaleNormal="100" workbookViewId="0"/>
  </sheetViews>
  <sheetFormatPr defaultColWidth="9.140625" defaultRowHeight="15" x14ac:dyDescent="0.25"/>
  <cols>
    <col min="1" max="1" width="10.7109375" style="8" customWidth="1"/>
    <col min="2" max="2" width="4.7109375" style="8" customWidth="1"/>
    <col min="3" max="3" width="16.5703125" style="8" customWidth="1"/>
    <col min="4" max="4" width="17.7109375" style="8" customWidth="1"/>
    <col min="5" max="5" width="9.28515625" style="8" customWidth="1"/>
    <col min="6" max="6" width="12" style="8" customWidth="1"/>
    <col min="7" max="7" width="9.85546875" style="8" customWidth="1"/>
    <col min="8" max="8" width="9.140625" style="8"/>
    <col min="9" max="9" width="13.42578125" style="8" bestFit="1" customWidth="1"/>
    <col min="10" max="11" width="2.7109375" style="8" customWidth="1"/>
    <col min="12" max="12" width="7.28515625" style="8" customWidth="1"/>
    <col min="13" max="14" width="15.7109375" style="8" customWidth="1"/>
    <col min="15" max="15" width="10.42578125" style="8" customWidth="1"/>
    <col min="16" max="16" width="12.42578125" style="8" customWidth="1"/>
    <col min="17" max="17" width="10" style="8" bestFit="1" customWidth="1"/>
    <col min="18" max="18" width="10.28515625" style="8" customWidth="1"/>
    <col min="19" max="19" width="13.42578125" style="8" bestFit="1" customWidth="1"/>
    <col min="20" max="20" width="9.140625" style="8" customWidth="1"/>
    <col min="21" max="21" width="24.42578125" style="8" customWidth="1"/>
    <col min="22" max="16384" width="9.140625" style="8"/>
  </cols>
  <sheetData>
    <row r="1" spans="1:23" x14ac:dyDescent="0.25">
      <c r="A1" s="12" t="s">
        <v>3</v>
      </c>
      <c r="B1" s="13"/>
      <c r="C1" s="13" t="s">
        <v>16</v>
      </c>
      <c r="D1" s="14"/>
      <c r="E1" s="13"/>
      <c r="F1" s="13"/>
      <c r="G1" s="13"/>
      <c r="H1" s="13"/>
      <c r="I1" s="13"/>
      <c r="J1" s="6" t="s">
        <v>8</v>
      </c>
      <c r="K1" s="9"/>
    </row>
    <row r="2" spans="1:23" x14ac:dyDescent="0.25">
      <c r="A2" s="15" t="s">
        <v>4</v>
      </c>
      <c r="B2" s="16"/>
      <c r="C2" s="16" t="s">
        <v>10</v>
      </c>
      <c r="D2" s="16"/>
      <c r="E2" s="16"/>
      <c r="F2" s="16"/>
      <c r="G2" s="16"/>
      <c r="H2" s="16"/>
      <c r="I2" s="16"/>
      <c r="J2" s="17"/>
      <c r="K2" s="9"/>
    </row>
    <row r="3" spans="1:23" x14ac:dyDescent="0.25">
      <c r="A3" s="15" t="s">
        <v>5</v>
      </c>
      <c r="B3" s="16"/>
      <c r="C3" s="16" t="s">
        <v>60</v>
      </c>
      <c r="D3" s="16"/>
      <c r="E3" s="16"/>
      <c r="F3" s="16"/>
      <c r="G3" s="16"/>
      <c r="H3" s="16"/>
      <c r="I3" s="16"/>
      <c r="J3" s="17"/>
      <c r="K3" s="9"/>
    </row>
    <row r="4" spans="1:23" x14ac:dyDescent="0.25">
      <c r="A4" s="18"/>
      <c r="B4" s="19"/>
      <c r="C4" s="19"/>
      <c r="D4" s="19"/>
      <c r="E4" s="19"/>
      <c r="F4" s="19"/>
      <c r="G4" s="19"/>
      <c r="H4" s="19"/>
      <c r="I4" s="19"/>
      <c r="J4" s="20"/>
      <c r="K4" s="10"/>
      <c r="W4" s="11"/>
    </row>
    <row r="5" spans="1:23" ht="15" customHeight="1" x14ac:dyDescent="0.35">
      <c r="A5" s="21" t="s">
        <v>6</v>
      </c>
      <c r="B5" s="16"/>
      <c r="C5" s="53" t="s">
        <v>45</v>
      </c>
      <c r="D5" s="45" t="s">
        <v>46</v>
      </c>
      <c r="E5" s="54" t="s">
        <v>47</v>
      </c>
      <c r="F5" s="45" t="s">
        <v>48</v>
      </c>
      <c r="G5" s="54" t="s">
        <v>49</v>
      </c>
      <c r="H5" s="45" t="s">
        <v>13</v>
      </c>
      <c r="I5" s="55" t="s">
        <v>50</v>
      </c>
      <c r="J5" s="17"/>
      <c r="K5" s="10"/>
      <c r="W5" s="11"/>
    </row>
    <row r="6" spans="1:23" x14ac:dyDescent="0.25">
      <c r="A6" s="22"/>
      <c r="B6" s="16"/>
      <c r="C6" s="41">
        <v>0</v>
      </c>
      <c r="D6" s="56">
        <v>0</v>
      </c>
      <c r="E6" s="30">
        <v>0</v>
      </c>
      <c r="F6" s="56" t="s">
        <v>9</v>
      </c>
      <c r="G6" s="30" t="s">
        <v>9</v>
      </c>
      <c r="H6" s="56" t="s">
        <v>9</v>
      </c>
      <c r="I6" s="23" t="s">
        <v>9</v>
      </c>
      <c r="J6" s="17"/>
      <c r="K6" s="10"/>
      <c r="W6" s="11"/>
    </row>
    <row r="7" spans="1:23" ht="15" customHeight="1" x14ac:dyDescent="0.25">
      <c r="A7" s="22"/>
      <c r="B7" s="16"/>
      <c r="C7" s="57">
        <v>1000</v>
      </c>
      <c r="D7" s="56">
        <v>659</v>
      </c>
      <c r="E7" s="30">
        <v>0.48470000000000002</v>
      </c>
      <c r="F7" s="56" t="s">
        <v>9</v>
      </c>
      <c r="G7" s="30" t="s">
        <v>9</v>
      </c>
      <c r="H7" s="56" t="s">
        <v>9</v>
      </c>
      <c r="I7" s="23" t="s">
        <v>9</v>
      </c>
      <c r="J7" s="17"/>
      <c r="K7" s="10"/>
      <c r="W7" s="11"/>
    </row>
    <row r="8" spans="1:23" ht="15" customHeight="1" x14ac:dyDescent="0.25">
      <c r="A8" s="21"/>
      <c r="B8" s="19"/>
      <c r="C8" s="57">
        <v>2000</v>
      </c>
      <c r="D8" s="58">
        <v>1111</v>
      </c>
      <c r="E8" s="30">
        <v>0.59889999999999999</v>
      </c>
      <c r="F8" s="56" t="s">
        <v>9</v>
      </c>
      <c r="G8" s="30" t="s">
        <v>9</v>
      </c>
      <c r="H8" s="56" t="s">
        <v>9</v>
      </c>
      <c r="I8" s="23" t="s">
        <v>9</v>
      </c>
      <c r="J8" s="17"/>
      <c r="K8" s="10"/>
      <c r="W8" s="11"/>
    </row>
    <row r="9" spans="1:23" x14ac:dyDescent="0.25">
      <c r="A9" s="21"/>
      <c r="B9" s="19"/>
      <c r="C9" s="57">
        <v>3000</v>
      </c>
      <c r="D9" s="58">
        <v>1478</v>
      </c>
      <c r="E9" s="30">
        <v>0.66249999999999998</v>
      </c>
      <c r="F9" s="56" t="s">
        <v>9</v>
      </c>
      <c r="G9" s="30" t="s">
        <v>9</v>
      </c>
      <c r="H9" s="56" t="s">
        <v>9</v>
      </c>
      <c r="I9" s="23" t="s">
        <v>9</v>
      </c>
      <c r="J9" s="17"/>
      <c r="K9" s="10"/>
      <c r="W9" s="11"/>
    </row>
    <row r="10" spans="1:23" x14ac:dyDescent="0.25">
      <c r="A10" s="18"/>
      <c r="B10" s="19"/>
      <c r="C10" s="57">
        <v>5000</v>
      </c>
      <c r="D10" s="58">
        <v>2071</v>
      </c>
      <c r="E10" s="30">
        <v>0.73640000000000005</v>
      </c>
      <c r="F10" s="56" t="s">
        <v>9</v>
      </c>
      <c r="G10" s="30" t="s">
        <v>9</v>
      </c>
      <c r="H10" s="56" t="s">
        <v>9</v>
      </c>
      <c r="I10" s="23" t="s">
        <v>9</v>
      </c>
      <c r="J10" s="17"/>
      <c r="K10" s="10"/>
      <c r="W10" s="11"/>
    </row>
    <row r="11" spans="1:23" x14ac:dyDescent="0.25">
      <c r="A11" s="18"/>
      <c r="B11" s="19"/>
      <c r="C11" s="43">
        <v>10000</v>
      </c>
      <c r="D11" s="59">
        <v>3144</v>
      </c>
      <c r="E11" s="28">
        <v>0.82150000000000001</v>
      </c>
      <c r="F11" s="60" t="s">
        <v>9</v>
      </c>
      <c r="G11" s="28" t="s">
        <v>9</v>
      </c>
      <c r="H11" s="60" t="s">
        <v>9</v>
      </c>
      <c r="I11" s="24" t="s">
        <v>9</v>
      </c>
      <c r="J11" s="17"/>
      <c r="K11" s="10"/>
      <c r="W11" s="11"/>
    </row>
    <row r="12" spans="1:23" x14ac:dyDescent="0.25">
      <c r="A12" s="18"/>
      <c r="B12" s="19"/>
      <c r="C12" s="16"/>
      <c r="D12" s="16"/>
      <c r="E12" s="16"/>
      <c r="F12" s="16"/>
      <c r="G12" s="16"/>
      <c r="H12" s="16"/>
      <c r="I12" s="16"/>
      <c r="J12" s="17"/>
      <c r="K12" s="10"/>
      <c r="W12" s="11"/>
    </row>
    <row r="13" spans="1:23" x14ac:dyDescent="0.25">
      <c r="A13" s="22"/>
      <c r="B13" s="16"/>
      <c r="C13" s="61">
        <v>5.0000000000000001E-4</v>
      </c>
      <c r="D13" s="37" t="s">
        <v>51</v>
      </c>
      <c r="E13" s="37"/>
      <c r="F13" s="38"/>
      <c r="G13" s="16"/>
      <c r="H13" s="16"/>
      <c r="I13" s="16"/>
      <c r="J13" s="17"/>
      <c r="K13" s="10"/>
      <c r="W13" s="11"/>
    </row>
    <row r="14" spans="1:23" x14ac:dyDescent="0.25">
      <c r="A14" s="18"/>
      <c r="B14" s="19"/>
      <c r="C14" s="62">
        <v>8896</v>
      </c>
      <c r="D14" s="16" t="s">
        <v>52</v>
      </c>
      <c r="E14" s="16"/>
      <c r="F14" s="40"/>
      <c r="G14" s="16"/>
      <c r="H14" s="16"/>
      <c r="I14" s="16"/>
      <c r="J14" s="17"/>
      <c r="K14" s="10"/>
      <c r="W14" s="11"/>
    </row>
    <row r="15" spans="1:23" x14ac:dyDescent="0.25">
      <c r="A15" s="22"/>
      <c r="B15" s="16"/>
      <c r="C15" s="41">
        <v>0</v>
      </c>
      <c r="D15" s="16" t="s">
        <v>53</v>
      </c>
      <c r="E15" s="16"/>
      <c r="F15" s="40"/>
      <c r="G15" s="16"/>
      <c r="H15" s="16"/>
      <c r="I15" s="16"/>
      <c r="J15" s="17"/>
      <c r="K15" s="10"/>
      <c r="W15" s="11"/>
    </row>
    <row r="16" spans="1:23" x14ac:dyDescent="0.25">
      <c r="A16" s="22"/>
      <c r="B16" s="16"/>
      <c r="C16" s="63">
        <v>0.2</v>
      </c>
      <c r="D16" s="29" t="s">
        <v>54</v>
      </c>
      <c r="E16" s="29"/>
      <c r="F16" s="44"/>
      <c r="G16" s="16"/>
      <c r="H16" s="16"/>
      <c r="I16" s="16"/>
      <c r="J16" s="17"/>
      <c r="K16" s="10"/>
      <c r="W16" s="11"/>
    </row>
    <row r="17" spans="1:23" x14ac:dyDescent="0.25">
      <c r="A17" s="22"/>
      <c r="B17" s="16"/>
      <c r="C17" s="16"/>
      <c r="D17" s="16"/>
      <c r="E17" s="16"/>
      <c r="F17" s="16"/>
      <c r="G17" s="16"/>
      <c r="H17" s="16"/>
      <c r="I17" s="16"/>
      <c r="J17" s="17"/>
      <c r="K17" s="10"/>
      <c r="W17" s="11"/>
    </row>
    <row r="18" spans="1:23" ht="15.75" thickBot="1" x14ac:dyDescent="0.3">
      <c r="A18" s="64" t="s">
        <v>7</v>
      </c>
      <c r="B18" s="52"/>
      <c r="C18" s="26" t="s">
        <v>61</v>
      </c>
      <c r="D18" s="26"/>
      <c r="E18" s="26"/>
      <c r="F18" s="26"/>
      <c r="G18" s="26"/>
      <c r="H18" s="26"/>
      <c r="I18" s="26"/>
      <c r="J18" s="27"/>
      <c r="K18" s="10"/>
      <c r="W18" s="11"/>
    </row>
    <row r="19" spans="1:23" ht="15" customHeight="1" x14ac:dyDescent="0.25">
      <c r="K19" s="10"/>
      <c r="W19" s="11"/>
    </row>
    <row r="20" spans="1:23" x14ac:dyDescent="0.25">
      <c r="K20" s="10"/>
      <c r="W20" s="11"/>
    </row>
    <row r="21" spans="1:23" x14ac:dyDescent="0.25">
      <c r="K21" s="10"/>
      <c r="W21" s="11"/>
    </row>
    <row r="22" spans="1:23" x14ac:dyDescent="0.25">
      <c r="K22" s="10"/>
      <c r="W22" s="11"/>
    </row>
    <row r="23" spans="1:23" ht="15" customHeight="1" x14ac:dyDescent="0.25">
      <c r="K23" s="10"/>
      <c r="W23" s="11"/>
    </row>
    <row r="24" spans="1:23" ht="15" customHeight="1" x14ac:dyDescent="0.25">
      <c r="K24" s="10"/>
      <c r="W24" s="11"/>
    </row>
    <row r="25" spans="1:23" ht="15" customHeight="1" x14ac:dyDescent="0.25">
      <c r="K25" s="10"/>
      <c r="W25" s="11"/>
    </row>
    <row r="26" spans="1:23" ht="15" customHeight="1" x14ac:dyDescent="0.25">
      <c r="K26" s="10"/>
      <c r="W26" s="11"/>
    </row>
    <row r="27" spans="1:23" ht="15" customHeight="1" x14ac:dyDescent="0.25">
      <c r="K27" s="10"/>
      <c r="W27" s="11"/>
    </row>
    <row r="28" spans="1:23" ht="15" customHeight="1" x14ac:dyDescent="0.25">
      <c r="K28" s="10"/>
      <c r="W28" s="11"/>
    </row>
    <row r="29" spans="1:23" x14ac:dyDescent="0.25">
      <c r="K29" s="10"/>
      <c r="W29" s="11"/>
    </row>
    <row r="30" spans="1:23" x14ac:dyDescent="0.25">
      <c r="K30" s="10"/>
      <c r="W30" s="11"/>
    </row>
    <row r="31" spans="1:23" x14ac:dyDescent="0.25">
      <c r="K31" s="10"/>
      <c r="W31" s="11"/>
    </row>
    <row r="32" spans="1:23" x14ac:dyDescent="0.25">
      <c r="K32" s="10"/>
      <c r="W32" s="11"/>
    </row>
    <row r="33" spans="1:23" x14ac:dyDescent="0.25">
      <c r="K33" s="10"/>
      <c r="W33" s="11"/>
    </row>
    <row r="34" spans="1:23" x14ac:dyDescent="0.25">
      <c r="K34" s="10"/>
      <c r="W34" s="11"/>
    </row>
    <row r="35" spans="1:23" x14ac:dyDescent="0.25">
      <c r="K35" s="10"/>
      <c r="W35" s="11"/>
    </row>
    <row r="36" spans="1:23" x14ac:dyDescent="0.25">
      <c r="K36" s="10"/>
      <c r="W36" s="11"/>
    </row>
    <row r="37" spans="1:23" x14ac:dyDescent="0.25">
      <c r="K37" s="10"/>
      <c r="W37" s="11"/>
    </row>
    <row r="38" spans="1:23" x14ac:dyDescent="0.25">
      <c r="K38" s="10"/>
      <c r="W38" s="11"/>
    </row>
    <row r="39" spans="1:23" x14ac:dyDescent="0.25">
      <c r="A39" s="11"/>
      <c r="B39" s="11"/>
      <c r="K39" s="10"/>
      <c r="W39" s="11"/>
    </row>
    <row r="40" spans="1:23" x14ac:dyDescent="0.25">
      <c r="K40" s="10"/>
      <c r="W40" s="11"/>
    </row>
    <row r="41" spans="1:23" x14ac:dyDescent="0.25">
      <c r="K41" s="10"/>
      <c r="W41" s="11"/>
    </row>
    <row r="42" spans="1:23" x14ac:dyDescent="0.25">
      <c r="K42" s="10"/>
      <c r="W42" s="11"/>
    </row>
    <row r="43" spans="1:23" x14ac:dyDescent="0.25">
      <c r="K43" s="10"/>
      <c r="W43" s="11"/>
    </row>
    <row r="44" spans="1:23" x14ac:dyDescent="0.25">
      <c r="K44" s="10"/>
      <c r="W44" s="11"/>
    </row>
    <row r="45" spans="1:23" x14ac:dyDescent="0.25">
      <c r="K45" s="10"/>
      <c r="W45" s="11"/>
    </row>
    <row r="46" spans="1:23" x14ac:dyDescent="0.25">
      <c r="K46" s="10"/>
      <c r="W46" s="11"/>
    </row>
    <row r="47" spans="1:23" x14ac:dyDescent="0.25">
      <c r="K47" s="10"/>
      <c r="W47" s="11"/>
    </row>
    <row r="48" spans="1:23" x14ac:dyDescent="0.25">
      <c r="K48" s="10"/>
      <c r="W48" s="11"/>
    </row>
    <row r="49" spans="11:23" x14ac:dyDescent="0.25">
      <c r="K49" s="10"/>
      <c r="W49" s="11"/>
    </row>
  </sheetData>
  <sheetProtection algorithmName="SHA-512" hashValue="v2Gw4EhKEpYWVLpw8ibex6vAAy24z/29+7ZWzp/ftkGw7JBJ3puTJ5zHSRKO35/D9GjfsxSzY+IVI8m5+aOfzw==" saltValue="PtEMEDq8DmX7Ro9eXTpawA==" spinCount="100000" sheet="1" objects="1" scenarios="1" formatCells="0" formatColumns="0" formatRows="0"/>
  <hyperlinks>
    <hyperlink ref="J1" location="TOC!A1" display="Return to TOC" xr:uid="{0D7FA22E-5BA5-43E2-ADFA-0D06650F8C96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TOC</vt:lpstr>
      <vt:lpstr>W-Bahnemann-Ch61</vt:lpstr>
      <vt:lpstr>W-Bahnemann-Ch62</vt:lpstr>
      <vt:lpstr>W-Bahnemann-Ch63</vt:lpstr>
      <vt:lpstr>W-Bahnemann-Ch64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Jonathan</cp:lastModifiedBy>
  <dcterms:created xsi:type="dcterms:W3CDTF">2021-03-10T11:20:16Z</dcterms:created>
  <dcterms:modified xsi:type="dcterms:W3CDTF">2022-01-17T20:14:48Z</dcterms:modified>
</cp:coreProperties>
</file>