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757AF976-1846-421C-B0DF-65B0BBAB7CE2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Bahnemann-Ch61" sheetId="17" r:id="rId2"/>
    <sheet name="W-Bahnemann-Ch62" sheetId="18" r:id="rId3"/>
    <sheet name="W-Bahnemann-Ch63" sheetId="19" r:id="rId4"/>
    <sheet name="W-Bahnemann-Ch64" sheetId="20" r:id="rId5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9" l="1"/>
  <c r="C26" i="19"/>
  <c r="C25" i="19"/>
  <c r="E21" i="19"/>
  <c r="C34" i="17" l="1"/>
  <c r="C32" i="17"/>
  <c r="C31" i="17"/>
  <c r="C28" i="17"/>
  <c r="C26" i="17"/>
  <c r="C23" i="17"/>
  <c r="D20" i="17"/>
  <c r="C19" i="17"/>
  <c r="D19" i="17" s="1"/>
</calcChain>
</file>

<file path=xl/sharedStrings.xml><?xml version="1.0" encoding="utf-8"?>
<sst xmlns="http://schemas.openxmlformats.org/spreadsheetml/2006/main" count="157" uniqueCount="65">
  <si>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</si>
  <si>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</si>
  <si>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</si>
  <si>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</si>
  <si>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</si>
  <si>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</si>
  <si>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</si>
  <si>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</si>
  <si>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</si>
  <si>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?</t>
  </si>
  <si>
    <t>Source Text</t>
  </si>
  <si>
    <t>a.)</t>
  </si>
  <si>
    <t>b.)</t>
  </si>
  <si>
    <t>Severity</t>
  </si>
  <si>
    <t>Estimate the excess severity behaviour and determine the underlying distribution</t>
  </si>
  <si>
    <t>Exam 8: Bahnemann – Chapter 6</t>
  </si>
  <si>
    <t>W-Bahnemann-Ch61</t>
  </si>
  <si>
    <t>Bahnemann.Chapter6</t>
  </si>
  <si>
    <t>Source Text Example 6.3</t>
  </si>
  <si>
    <t>Calculate ILFs loaded for expenses.</t>
  </si>
  <si>
    <t>Indemnity losses for a portfolio of insurance policies have a lognormal claim-size distribution with parameters</t>
  </si>
  <si>
    <t>μ =</t>
  </si>
  <si>
    <t>σ =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</si>
  <si>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</si>
  <si>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</si>
  <si>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Claim frequency per exposure</t>
  </si>
  <si>
    <t>Variable expenses as a percentage of premium</t>
  </si>
  <si>
    <t>Basic policy limit</t>
  </si>
  <si>
    <t>L</t>
  </si>
  <si>
    <t>E[X; L]</t>
  </si>
  <si>
    <t>i.)</t>
  </si>
  <si>
    <t>Basic limit</t>
  </si>
  <si>
    <t>ii.)</t>
  </si>
  <si>
    <t>c.)</t>
  </si>
  <si>
    <t>Basic policy premium</t>
  </si>
  <si>
    <t>iii.)</t>
  </si>
  <si>
    <t>Useful Formulas</t>
  </si>
  <si>
    <t>Lognormal Distribution</t>
  </si>
  <si>
    <t>Check increased limits factors for consistency</t>
  </si>
  <si>
    <t>Per Occurrence Limit</t>
  </si>
  <si>
    <t>Increased Limit Factor</t>
  </si>
  <si>
    <t xml:space="preserve">Determine if the ILFs satisfy the consistency test, and if not </t>
  </si>
  <si>
    <t>then identify the range of factors which would work.</t>
  </si>
  <si>
    <t>W-Bahnemann-Ch62</t>
  </si>
  <si>
    <t>Calculate various aspects using a straight deductible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</si>
  <si>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</si>
  <si>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</si>
  <si>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</si>
  <si>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</si>
  <si>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</si>
  <si>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</si>
  <si>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</si>
  <si>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</si>
  <si>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</si>
  <si>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</si>
  <si>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</si>
  <si>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</si>
  <si>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 xml:space="preserve">For a policy with a deductible of </t>
  </si>
  <si>
    <t>Calculate the deductible-adjusted frequency</t>
  </si>
  <si>
    <t>Calculate the modified severity.</t>
  </si>
  <si>
    <t>W-Bahnemann-Ch63</t>
  </si>
  <si>
    <t>Calculate modified severity and pure premium for a franchise deductible</t>
  </si>
  <si>
    <t>Complete the table.</t>
  </si>
  <si>
    <t>W-Bahnemann-Ch64</t>
  </si>
  <si>
    <t>Problem Set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</si>
</sst>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0" fillId="2" borderId="5" xfId="0" applyFill="1" applyBorder="1" applyProtection="1"/>
    <xf numFmtId="0" fontId="0" fillId="2" borderId="10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0" fillId="2" borderId="0" xfId="0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9" fillId="2" borderId="12" xfId="0" applyFont="1" applyFill="1" applyBorder="1" applyProtection="1"/>
    <xf numFmtId="0" fontId="0" fillId="2" borderId="12" xfId="0" applyFill="1" applyBorder="1" applyAlignment="1" applyProtection="1">
      <alignment horizontal="left"/>
    </xf>
    <xf numFmtId="9" fontId="2" fillId="2" borderId="0" xfId="0" applyNumberFormat="1" applyFont="1" applyFill="1" applyBorder="1" applyProtection="1"/>
    <xf numFmtId="3" fontId="0" fillId="2" borderId="13" xfId="0" applyNumberFormat="1" applyFill="1" applyBorder="1" applyAlignment="1" applyProtection="1">
      <alignment horizontal="center"/>
    </xf>
    <xf numFmtId="0" fontId="0" fillId="2" borderId="14" xfId="0" applyFill="1" applyBorder="1" applyProtection="1"/>
    <xf numFmtId="0" fontId="0" fillId="2" borderId="15" xfId="0" applyFill="1" applyBorder="1" applyProtection="1"/>
    <xf numFmtId="0" fontId="0" fillId="2" borderId="16" xfId="0" applyFill="1" applyBorder="1" applyProtection="1"/>
    <xf numFmtId="0" fontId="0" fillId="2" borderId="10" xfId="0" applyFill="1" applyBorder="1" applyProtection="1"/>
    <xf numFmtId="0" fontId="0" fillId="2" borderId="16" xfId="0" applyFill="1" applyBorder="1" applyAlignment="1" applyProtection="1">
      <alignment horizontal="center"/>
    </xf>
    <xf numFmtId="9" fontId="0" fillId="2" borderId="16" xfId="0" applyNumberFormat="1" applyFill="1" applyBorder="1" applyAlignment="1" applyProtection="1">
      <alignment horizontal="center"/>
    </xf>
    <xf numFmtId="3" fontId="0" fillId="2" borderId="17" xfId="0" applyNumberFormat="1" applyFill="1" applyBorder="1" applyAlignment="1" applyProtection="1">
      <alignment horizontal="center"/>
    </xf>
    <xf numFmtId="0" fontId="0" fillId="2" borderId="11" xfId="0" applyFill="1" applyBorder="1" applyProtection="1"/>
    <xf numFmtId="0" fontId="0" fillId="2" borderId="12" xfId="0" applyFill="1" applyBorder="1" applyAlignment="1" applyProtection="1">
      <alignment horizontal="center"/>
    </xf>
    <xf numFmtId="3" fontId="0" fillId="2" borderId="12" xfId="0" applyNumberFormat="1" applyFill="1" applyBorder="1" applyAlignment="1" applyProtection="1">
      <alignment horizontal="center"/>
    </xf>
    <xf numFmtId="4" fontId="0" fillId="2" borderId="12" xfId="0" applyNumberForma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10" fillId="2" borderId="0" xfId="0" applyFont="1" applyFill="1" applyBorder="1" applyProtection="1"/>
    <xf numFmtId="6" fontId="0" fillId="2" borderId="0" xfId="0" applyNumberFormat="1" applyFill="1" applyBorder="1" applyAlignment="1" applyProtection="1">
      <alignment horizontal="center"/>
    </xf>
    <xf numFmtId="3" fontId="0" fillId="2" borderId="7" xfId="0" applyNumberFormat="1" applyFill="1" applyBorder="1" applyProtection="1"/>
    <xf numFmtId="3" fontId="0" fillId="2" borderId="8" xfId="0" applyNumberFormat="1" applyFill="1" applyBorder="1" applyProtection="1"/>
    <xf numFmtId="0" fontId="0" fillId="2" borderId="2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3" fontId="0" fillId="2" borderId="16" xfId="0" applyNumberFormat="1" applyFill="1" applyBorder="1" applyAlignment="1" applyProtection="1">
      <alignment horizontal="center"/>
    </xf>
    <xf numFmtId="3" fontId="0" fillId="2" borderId="19" xfId="0" applyNumberFormat="1" applyFill="1" applyBorder="1" applyAlignment="1" applyProtection="1">
      <alignment horizontal="center"/>
    </xf>
    <xf numFmtId="3" fontId="0" fillId="2" borderId="20" xfId="0" applyNumberFormat="1" applyFill="1" applyBorder="1" applyAlignment="1" applyProtection="1">
      <alignment horizontal="center"/>
    </xf>
    <xf numFmtId="0" fontId="0" fillId="2" borderId="20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6" fontId="0" fillId="2" borderId="16" xfId="0" applyNumberFormat="1" applyFill="1" applyBorder="1" applyAlignment="1" applyProtection="1">
      <alignment horizontal="center"/>
    </xf>
    <xf numFmtId="9" fontId="0" fillId="2" borderId="17" xfId="0" applyNumberFormat="1" applyFill="1" applyBorder="1" applyAlignment="1" applyProtection="1">
      <alignment horizontal="center"/>
    </xf>
    <xf numFmtId="0" fontId="1" fillId="2" borderId="7" xfId="0" applyFont="1" applyFill="1" applyBorder="1" applyProtection="1"/>
    <xf numFmtId="3" fontId="0" fillId="2" borderId="13" xfId="0" applyNumberFormat="1" applyFill="1" applyBorder="1" applyAlignment="1" applyProtection="1">
      <alignment horizontal="centerContinuous"/>
    </xf>
    <xf numFmtId="3" fontId="0" fillId="2" borderId="15" xfId="0" applyNumberFormat="1" applyFill="1" applyBorder="1" applyAlignment="1" applyProtection="1">
      <alignment horizontal="centerContinuous"/>
    </xf>
    <xf numFmtId="0" fontId="0" fillId="2" borderId="17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horizontal="center"/>
    </xf>
    <xf numFmtId="3" fontId="2" fillId="2" borderId="0" xfId="0" applyNumberFormat="1" applyFont="1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613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613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70" t="s">
        <v>15</v>
      </c>
      <c r="B5" s="70"/>
      <c r="C5" s="70"/>
    </row>
    <row r="6" spans="1:3" ht="15" customHeight="1" x14ac:dyDescent="0.25">
      <c r="A6" s="70"/>
      <c r="B6" s="70"/>
      <c r="C6" s="70"/>
    </row>
    <row r="7" spans="1:3" ht="15" customHeight="1" x14ac:dyDescent="0.25"/>
    <row r="8" spans="1:3" ht="15" customHeight="1" x14ac:dyDescent="0.3">
      <c r="A8" s="71" t="s">
        <v>64</v>
      </c>
      <c r="B8" s="71"/>
      <c r="C8" s="71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16</v>
      </c>
      <c r="C11" s="1" t="s">
        <v>14</v>
      </c>
    </row>
    <row r="12" spans="1:3" x14ac:dyDescent="0.25">
      <c r="A12" s="4">
        <v>2</v>
      </c>
      <c r="B12" s="2" t="s">
        <v>43</v>
      </c>
      <c r="C12" s="1" t="s">
        <v>38</v>
      </c>
    </row>
    <row r="13" spans="1:3" x14ac:dyDescent="0.25">
      <c r="A13" s="4">
        <v>3</v>
      </c>
      <c r="B13" s="2" t="s">
        <v>60</v>
      </c>
      <c r="C13" t="s">
        <v>44</v>
      </c>
    </row>
    <row r="14" spans="1:3" x14ac:dyDescent="0.25">
      <c r="A14" s="4">
        <v>4</v>
      </c>
      <c r="B14" s="2" t="s">
        <v>63</v>
      </c>
      <c r="C14" t="s">
        <v>61</v>
      </c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2/prBlkocnNIwXjR9FDLzpnvIzt/puGFAl4XiAotsFrnSDGHJTNrpV4Z7YujP3aa4GOFM4SFr2kJ6AUI0yRMwg==" saltValue="fkFZ1V40mfyhjkYF2oiUBw==" spinCount="100000" sheet="1" objects="1" scenarios="1" formatCells="0" formatColumns="0" formatRows="0"/>
  <mergeCells count="2">
    <mergeCell ref="A5:C6"/>
    <mergeCell ref="A8:C8"/>
  </mergeCells>
  <hyperlinks>
    <hyperlink ref="A11" location="'W-Bahnemann-Ch61'!A1" display="'W-Bahnemann-Ch61'!A1" xr:uid="{DC971D5C-483B-4A01-B4E0-7E9F4C0FB7EB}"/>
    <hyperlink ref="A12" location="'W-Bahnemann-Ch62'!A1" display="'W-Bahnemann-Ch62'!A1" xr:uid="{B0F4513A-3D76-4093-9C88-2162D0054CC0}"/>
    <hyperlink ref="A13" location="'W-Bahnemann-Ch63'!A1" display="'W-Bahnemann-Ch63'!A1" xr:uid="{90CC18DD-3558-42B7-8F9A-4743CA3BCF37}"/>
    <hyperlink ref="A14" location="'W-Bahnemann-Ch64'!A1" display="'W-Bahnemann-Ch64'!A1" xr:uid="{C65AF3AF-A0A3-411C-8518-3653B8E2930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949-268D-4408-8EC9-E5181393509B}">
  <sheetPr codeName="Sheet44"/>
  <dimension ref="A1:U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3.7109375" style="8" customWidth="1"/>
    <col min="3" max="3" width="10.28515625" style="8" customWidth="1"/>
    <col min="4" max="4" width="32.7109375" style="8" customWidth="1"/>
    <col min="5" max="5" width="11.140625" style="8" customWidth="1"/>
    <col min="6" max="6" width="17.28515625" style="8" customWidth="1"/>
    <col min="7" max="7" width="12.5703125" style="8" bestFit="1" customWidth="1"/>
    <col min="8" max="8" width="9.140625" style="8"/>
    <col min="9" max="9" width="9.140625" style="8" customWidth="1"/>
    <col min="10" max="10" width="2.7109375" style="8" customWidth="1"/>
    <col min="11" max="19" width="9.140625" style="8" customWidth="1"/>
    <col min="20" max="16384" width="9.140625" style="8"/>
  </cols>
  <sheetData>
    <row r="1" spans="1:21" x14ac:dyDescent="0.25">
      <c r="A1" s="12" t="s">
        <v>3</v>
      </c>
      <c r="B1" s="13"/>
      <c r="C1" s="13" t="s">
        <v>17</v>
      </c>
      <c r="D1" s="14"/>
      <c r="E1" s="13"/>
      <c r="F1" s="13"/>
      <c r="G1" s="13"/>
      <c r="H1" s="13"/>
      <c r="I1" s="6" t="s">
        <v>8</v>
      </c>
      <c r="J1" s="9"/>
    </row>
    <row r="2" spans="1:21" x14ac:dyDescent="0.25">
      <c r="A2" s="15" t="s">
        <v>4</v>
      </c>
      <c r="B2" s="16"/>
      <c r="C2" s="16" t="s">
        <v>18</v>
      </c>
      <c r="D2" s="16"/>
      <c r="E2" s="16"/>
      <c r="F2" s="16"/>
      <c r="G2" s="16"/>
      <c r="H2" s="16"/>
      <c r="I2" s="17"/>
      <c r="J2" s="9"/>
    </row>
    <row r="3" spans="1:21" x14ac:dyDescent="0.25">
      <c r="A3" s="15" t="s">
        <v>5</v>
      </c>
      <c r="B3" s="16"/>
      <c r="C3" s="16" t="s">
        <v>19</v>
      </c>
      <c r="D3" s="16"/>
      <c r="E3" s="16"/>
      <c r="F3" s="16"/>
      <c r="G3" s="16"/>
      <c r="H3" s="16"/>
      <c r="I3" s="17"/>
      <c r="J3" s="9"/>
    </row>
    <row r="4" spans="1:21" x14ac:dyDescent="0.25">
      <c r="A4" s="18"/>
      <c r="B4" s="19"/>
      <c r="C4" s="19"/>
      <c r="D4" s="19"/>
      <c r="E4" s="19"/>
      <c r="F4" s="19"/>
      <c r="G4" s="19"/>
      <c r="H4" s="19"/>
      <c r="I4" s="20"/>
      <c r="J4" s="10"/>
      <c r="U4" s="11"/>
    </row>
    <row r="5" spans="1:21" ht="15" customHeight="1" x14ac:dyDescent="0.25">
      <c r="A5" s="21" t="s">
        <v>6</v>
      </c>
      <c r="B5" s="16"/>
      <c r="C5" s="16" t="s">
        <v>20</v>
      </c>
      <c r="D5" s="16"/>
      <c r="E5" s="16"/>
      <c r="F5" s="16"/>
      <c r="G5" s="16"/>
      <c r="H5" s="16"/>
      <c r="I5" s="17"/>
      <c r="J5" s="10"/>
      <c r="U5" s="11"/>
    </row>
    <row r="6" spans="1:21" x14ac:dyDescent="0.25">
      <c r="A6" s="22"/>
      <c r="B6" s="32">
        <v>504</v>
      </c>
      <c r="C6" s="33" t="s">
        <v>21</v>
      </c>
      <c r="D6" s="34">
        <v>8</v>
      </c>
      <c r="E6" s="16"/>
      <c r="F6" s="16"/>
      <c r="G6" s="16"/>
      <c r="H6" s="16"/>
      <c r="I6" s="17"/>
      <c r="J6" s="10"/>
      <c r="U6" s="11"/>
    </row>
    <row r="7" spans="1:21" ht="15" customHeight="1" x14ac:dyDescent="0.25">
      <c r="A7" s="22"/>
      <c r="B7" s="35">
        <v>0.24</v>
      </c>
      <c r="C7" s="33" t="s">
        <v>22</v>
      </c>
      <c r="D7" s="34">
        <v>1.5</v>
      </c>
      <c r="E7" s="16"/>
      <c r="F7" s="16"/>
      <c r="G7" s="16"/>
      <c r="H7" s="16"/>
      <c r="I7" s="17"/>
      <c r="J7" s="10"/>
      <c r="U7" s="11"/>
    </row>
    <row r="8" spans="1:21" ht="15" customHeight="1" x14ac:dyDescent="0.25">
      <c r="A8" s="21"/>
      <c r="B8" s="19"/>
      <c r="C8" s="16"/>
      <c r="D8" s="16"/>
      <c r="E8" s="16"/>
      <c r="F8" s="16"/>
      <c r="G8" s="16"/>
      <c r="H8" s="16"/>
      <c r="I8" s="17"/>
      <c r="J8" s="10"/>
      <c r="U8" s="11"/>
    </row>
    <row r="9" spans="1:21" x14ac:dyDescent="0.25">
      <c r="A9" s="21"/>
      <c r="B9" s="19"/>
      <c r="C9" s="16" t="s">
        <v>23</v>
      </c>
      <c r="D9" s="16"/>
      <c r="E9" s="16"/>
      <c r="F9" s="16"/>
      <c r="G9" s="16"/>
      <c r="H9" s="16"/>
      <c r="I9" s="17"/>
      <c r="J9" s="10"/>
      <c r="U9" s="11"/>
    </row>
    <row r="10" spans="1:21" x14ac:dyDescent="0.25">
      <c r="A10" s="18"/>
      <c r="B10" s="19"/>
      <c r="C10" s="36">
        <v>2900</v>
      </c>
      <c r="D10" s="37" t="s">
        <v>24</v>
      </c>
      <c r="E10" s="38"/>
      <c r="F10" s="16"/>
      <c r="G10" s="16"/>
      <c r="H10" s="16"/>
      <c r="I10" s="17"/>
      <c r="J10" s="10"/>
      <c r="U10" s="11"/>
    </row>
    <row r="11" spans="1:21" x14ac:dyDescent="0.25">
      <c r="A11" s="18"/>
      <c r="B11" s="19"/>
      <c r="C11" s="39"/>
      <c r="D11" s="16"/>
      <c r="E11" s="40"/>
      <c r="F11" s="16"/>
      <c r="G11" s="16"/>
      <c r="H11" s="16"/>
      <c r="I11" s="17"/>
      <c r="J11" s="10"/>
      <c r="U11" s="11"/>
    </row>
    <row r="12" spans="1:21" x14ac:dyDescent="0.25">
      <c r="A12" s="18"/>
      <c r="B12" s="19"/>
      <c r="C12" s="41">
        <v>1E-4</v>
      </c>
      <c r="D12" s="16" t="s">
        <v>25</v>
      </c>
      <c r="E12" s="40"/>
      <c r="F12" s="16"/>
      <c r="G12" s="16"/>
      <c r="H12" s="16"/>
      <c r="I12" s="17"/>
      <c r="J12" s="10"/>
      <c r="U12" s="11"/>
    </row>
    <row r="13" spans="1:21" x14ac:dyDescent="0.25">
      <c r="A13" s="18"/>
      <c r="B13" s="19"/>
      <c r="C13" s="39"/>
      <c r="D13" s="16"/>
      <c r="E13" s="40"/>
      <c r="F13" s="16"/>
      <c r="G13" s="16"/>
      <c r="H13" s="16"/>
      <c r="I13" s="17"/>
      <c r="J13" s="10"/>
      <c r="U13" s="11"/>
    </row>
    <row r="14" spans="1:21" x14ac:dyDescent="0.25">
      <c r="A14" s="18"/>
      <c r="B14" s="19"/>
      <c r="C14" s="42">
        <v>0.37</v>
      </c>
      <c r="D14" s="16" t="s">
        <v>26</v>
      </c>
      <c r="E14" s="40"/>
      <c r="F14" s="16"/>
      <c r="G14" s="16"/>
      <c r="H14" s="16"/>
      <c r="I14" s="17"/>
      <c r="J14" s="10"/>
      <c r="U14" s="11"/>
    </row>
    <row r="15" spans="1:21" x14ac:dyDescent="0.25">
      <c r="A15" s="22"/>
      <c r="B15" s="16"/>
      <c r="C15" s="39"/>
      <c r="D15" s="16"/>
      <c r="E15" s="40"/>
      <c r="F15" s="16"/>
      <c r="G15" s="16"/>
      <c r="H15" s="16"/>
      <c r="I15" s="17"/>
      <c r="J15" s="10"/>
      <c r="U15" s="11"/>
    </row>
    <row r="16" spans="1:21" x14ac:dyDescent="0.25">
      <c r="A16" s="22"/>
      <c r="B16" s="16"/>
      <c r="C16" s="43">
        <v>150000</v>
      </c>
      <c r="D16" s="29" t="s">
        <v>27</v>
      </c>
      <c r="E16" s="44"/>
      <c r="F16" s="16"/>
      <c r="G16" s="16"/>
      <c r="H16" s="16"/>
      <c r="I16" s="17"/>
      <c r="J16" s="10"/>
      <c r="U16" s="11"/>
    </row>
    <row r="17" spans="1:21" x14ac:dyDescent="0.25">
      <c r="A17" s="22"/>
      <c r="B17" s="16"/>
      <c r="C17" s="16"/>
      <c r="D17" s="16"/>
      <c r="E17" s="16"/>
      <c r="F17" s="16"/>
      <c r="G17" s="16"/>
      <c r="H17" s="16"/>
      <c r="I17" s="17"/>
      <c r="J17" s="10"/>
      <c r="U17" s="11"/>
    </row>
    <row r="18" spans="1:21" x14ac:dyDescent="0.25">
      <c r="A18" s="22"/>
      <c r="B18" s="16"/>
      <c r="C18" s="45" t="s">
        <v>28</v>
      </c>
      <c r="D18" s="45" t="s">
        <v>29</v>
      </c>
      <c r="E18" s="16"/>
      <c r="F18" s="16"/>
      <c r="G18" s="16"/>
      <c r="H18" s="16"/>
      <c r="I18" s="17"/>
      <c r="J18" s="10"/>
      <c r="U18" s="11"/>
    </row>
    <row r="19" spans="1:21" ht="15" customHeight="1" x14ac:dyDescent="0.25">
      <c r="A19" s="22"/>
      <c r="B19" s="16"/>
      <c r="C19" s="46">
        <f>C16</f>
        <v>150000</v>
      </c>
      <c r="D19" s="47">
        <f>ROUND(EXP($D$6+$D$7^2/2)*_xlfn.NORM.DIST((LN(C19)-$D$6-$D$7^2)/$D$7,0,1,TRUE)+C19*_xlfn.NORM.DIST((-LN(C19)+$D$6)/$D$7,0,1,TRUE),2)</f>
        <v>8635.26</v>
      </c>
      <c r="E19" s="16"/>
      <c r="F19" s="16"/>
      <c r="G19" s="16"/>
      <c r="H19" s="16"/>
      <c r="I19" s="17"/>
      <c r="J19" s="10"/>
      <c r="U19" s="11"/>
    </row>
    <row r="20" spans="1:21" x14ac:dyDescent="0.25">
      <c r="A20" s="22"/>
      <c r="B20" s="16"/>
      <c r="C20" s="46">
        <v>500000</v>
      </c>
      <c r="D20" s="47">
        <f>ROUND(EXP($D$6+$D$7^2/2)*_xlfn.NORM.DIST((LN(C20)-$D$6-$D$7^2)/$D$7,0,1,TRUE)+C20*_xlfn.NORM.DIST((-LN(C20)+$D$6)/$D$7,0,1,TRUE),2)</f>
        <v>9086.69</v>
      </c>
      <c r="E20" s="16"/>
      <c r="F20" s="16"/>
      <c r="G20" s="16"/>
      <c r="H20" s="16"/>
      <c r="I20" s="17"/>
      <c r="J20" s="10"/>
      <c r="U20" s="11"/>
    </row>
    <row r="21" spans="1:21" x14ac:dyDescent="0.25">
      <c r="A21" s="22"/>
      <c r="B21" s="16"/>
      <c r="C21" s="16"/>
      <c r="D21" s="16"/>
      <c r="E21" s="16"/>
      <c r="F21" s="16"/>
      <c r="G21" s="16"/>
      <c r="H21" s="16"/>
      <c r="I21" s="17"/>
      <c r="J21" s="10"/>
      <c r="U21" s="11"/>
    </row>
    <row r="22" spans="1:21" x14ac:dyDescent="0.25">
      <c r="A22" s="22"/>
      <c r="B22" s="16"/>
      <c r="C22" s="16"/>
      <c r="D22" s="16"/>
      <c r="E22" s="16"/>
      <c r="F22" s="16"/>
      <c r="G22" s="16"/>
      <c r="H22" s="16"/>
      <c r="I22" s="17"/>
      <c r="J22" s="10"/>
      <c r="U22" s="11"/>
    </row>
    <row r="23" spans="1:21" ht="15" customHeight="1" x14ac:dyDescent="0.25">
      <c r="A23" s="15" t="s">
        <v>7</v>
      </c>
      <c r="B23" s="16" t="s">
        <v>11</v>
      </c>
      <c r="C23" s="16" t="str">
        <f>"Calculate the increased limit factor for a policy limit of "&amp;TEXT(C20,"$0,000")</f>
        <v>Calculate the increased limit factor for a policy limit of $500,000</v>
      </c>
      <c r="D23" s="16"/>
      <c r="E23" s="16"/>
      <c r="F23" s="16"/>
      <c r="G23" s="16"/>
      <c r="H23" s="16"/>
      <c r="I23" s="17"/>
      <c r="J23" s="10"/>
      <c r="U23" s="11"/>
    </row>
    <row r="24" spans="1:21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7"/>
      <c r="J24" s="10"/>
      <c r="U24" s="11"/>
    </row>
    <row r="25" spans="1:21" ht="15" customHeight="1" x14ac:dyDescent="0.25">
      <c r="A25" s="22"/>
      <c r="B25" s="16"/>
      <c r="C25" s="16"/>
      <c r="D25" s="16"/>
      <c r="E25" s="16"/>
      <c r="F25" s="16"/>
      <c r="G25" s="16"/>
      <c r="H25" s="16"/>
      <c r="I25" s="17"/>
      <c r="J25" s="10"/>
      <c r="U25" s="11"/>
    </row>
    <row r="26" spans="1:21" ht="15" customHeight="1" x14ac:dyDescent="0.25">
      <c r="A26" s="22"/>
      <c r="B26" s="16" t="s">
        <v>12</v>
      </c>
      <c r="C26" s="16" t="str">
        <f>"For a policy with "&amp;B6 &amp;" exposures, calculate the premium at the"</f>
        <v>For a policy with 504 exposures, calculate the premium at the</v>
      </c>
      <c r="D26" s="16"/>
      <c r="E26" s="16"/>
      <c r="F26" s="16"/>
      <c r="G26" s="16"/>
      <c r="H26" s="16"/>
      <c r="I26" s="17"/>
      <c r="J26" s="10"/>
      <c r="U26" s="11"/>
    </row>
    <row r="27" spans="1:21" ht="15" customHeight="1" x14ac:dyDescent="0.25">
      <c r="A27" s="22"/>
      <c r="B27" s="16" t="s">
        <v>30</v>
      </c>
      <c r="C27" s="16" t="s">
        <v>31</v>
      </c>
      <c r="D27" s="16"/>
      <c r="E27" s="16"/>
      <c r="F27" s="16"/>
      <c r="G27" s="16"/>
      <c r="H27" s="16"/>
      <c r="I27" s="17"/>
      <c r="J27" s="10"/>
      <c r="U27" s="11"/>
    </row>
    <row r="28" spans="1:21" ht="15" customHeight="1" x14ac:dyDescent="0.25">
      <c r="A28" s="22"/>
      <c r="B28" s="16" t="s">
        <v>32</v>
      </c>
      <c r="C28" s="16" t="str">
        <f>TEXT(C20,"$0,000") &amp;" limit."</f>
        <v>$500,000 limit.</v>
      </c>
      <c r="D28" s="16"/>
      <c r="E28" s="16"/>
      <c r="F28" s="16"/>
      <c r="G28" s="16"/>
      <c r="H28" s="16"/>
      <c r="I28" s="17"/>
      <c r="J28" s="10"/>
      <c r="U28" s="11"/>
    </row>
    <row r="29" spans="1:21" x14ac:dyDescent="0.25">
      <c r="A29" s="22"/>
      <c r="B29" s="16"/>
      <c r="C29" s="16"/>
      <c r="D29" s="16"/>
      <c r="E29" s="16"/>
      <c r="F29" s="16"/>
      <c r="G29" s="16"/>
      <c r="H29" s="16"/>
      <c r="I29" s="17"/>
      <c r="J29" s="10"/>
      <c r="U29" s="11"/>
    </row>
    <row r="30" spans="1:21" x14ac:dyDescent="0.25">
      <c r="A30" s="22"/>
      <c r="B30" s="16"/>
      <c r="C30" s="16"/>
      <c r="D30" s="16"/>
      <c r="E30" s="16"/>
      <c r="F30" s="16"/>
      <c r="G30" s="16"/>
      <c r="H30" s="16"/>
      <c r="I30" s="17"/>
      <c r="J30" s="10"/>
      <c r="U30" s="11"/>
    </row>
    <row r="31" spans="1:21" x14ac:dyDescent="0.25">
      <c r="A31" s="22"/>
      <c r="B31" s="16" t="s">
        <v>33</v>
      </c>
      <c r="C31" s="16" t="str">
        <f>"Suppose instead loss adjustment expenses are "&amp;TEXT(B7,"0.0%") &amp;" of the indemnity portion of the claim. Calculate:"</f>
        <v>Suppose instead loss adjustment expenses are 24.0% of the indemnity portion of the claim. Calculate:</v>
      </c>
      <c r="D31" s="16"/>
      <c r="E31" s="16"/>
      <c r="F31" s="16"/>
      <c r="G31" s="16"/>
      <c r="H31" s="16"/>
      <c r="I31" s="17"/>
      <c r="J31" s="10"/>
      <c r="U31" s="11"/>
    </row>
    <row r="32" spans="1:21" x14ac:dyDescent="0.25">
      <c r="A32" s="22"/>
      <c r="B32" s="16" t="s">
        <v>30</v>
      </c>
      <c r="C32" s="16" t="str">
        <f>"The ILF for a policy with "&amp; TEXT(C20,"$0,000") &amp;" limit."</f>
        <v>The ILF for a policy with $500,000 limit.</v>
      </c>
      <c r="D32" s="16"/>
      <c r="E32" s="16"/>
      <c r="F32" s="16"/>
      <c r="G32" s="16"/>
      <c r="H32" s="16"/>
      <c r="I32" s="17"/>
      <c r="J32" s="10"/>
      <c r="U32" s="11"/>
    </row>
    <row r="33" spans="1:21" x14ac:dyDescent="0.25">
      <c r="A33" s="22"/>
      <c r="B33" s="16" t="s">
        <v>32</v>
      </c>
      <c r="C33" s="16" t="s">
        <v>34</v>
      </c>
      <c r="D33" s="16"/>
      <c r="E33" s="16"/>
      <c r="F33" s="16"/>
      <c r="G33" s="16"/>
      <c r="H33" s="16"/>
      <c r="I33" s="17"/>
      <c r="J33" s="10"/>
      <c r="U33" s="11"/>
    </row>
    <row r="34" spans="1:21" x14ac:dyDescent="0.25">
      <c r="A34" s="22"/>
      <c r="B34" s="16" t="s">
        <v>35</v>
      </c>
      <c r="C34" s="16" t="str">
        <f>"Policy premium for a policy with "&amp;TEXT(C20,"$0,000")&amp; " limit."</f>
        <v>Policy premium for a policy with $500,000 limit.</v>
      </c>
      <c r="D34" s="16"/>
      <c r="E34" s="16"/>
      <c r="F34" s="16"/>
      <c r="G34" s="16"/>
      <c r="H34" s="16"/>
      <c r="I34" s="17"/>
      <c r="J34" s="10"/>
      <c r="U34" s="11"/>
    </row>
    <row r="35" spans="1:21" x14ac:dyDescent="0.25">
      <c r="A35" s="22"/>
      <c r="B35" s="16"/>
      <c r="C35" s="16"/>
      <c r="D35" s="16"/>
      <c r="E35" s="16"/>
      <c r="F35" s="16"/>
      <c r="G35" s="16"/>
      <c r="H35" s="16"/>
      <c r="I35" s="17"/>
      <c r="J35" s="10"/>
      <c r="U35" s="11"/>
    </row>
    <row r="36" spans="1:21" x14ac:dyDescent="0.25">
      <c r="A36" s="22"/>
      <c r="B36" s="16"/>
      <c r="C36" s="16"/>
      <c r="D36" s="16"/>
      <c r="E36" s="16"/>
      <c r="F36" s="16"/>
      <c r="G36" s="16"/>
      <c r="H36" s="16"/>
      <c r="I36" s="17"/>
      <c r="J36" s="10"/>
      <c r="U36" s="11"/>
    </row>
    <row r="37" spans="1:21" x14ac:dyDescent="0.25">
      <c r="A37" s="22"/>
      <c r="B37" s="48" t="s">
        <v>36</v>
      </c>
      <c r="C37" s="16"/>
      <c r="D37" s="16"/>
      <c r="E37" s="16"/>
      <c r="F37" s="16"/>
      <c r="G37" s="16"/>
      <c r="H37" s="16"/>
      <c r="I37" s="17"/>
      <c r="J37" s="10"/>
      <c r="U37" s="11"/>
    </row>
    <row r="38" spans="1:21" x14ac:dyDescent="0.25">
      <c r="A38" s="22"/>
      <c r="B38" s="16"/>
      <c r="C38" s="16"/>
      <c r="D38" s="16"/>
      <c r="E38" s="16"/>
      <c r="F38" s="16"/>
      <c r="G38" s="16"/>
      <c r="H38" s="16"/>
      <c r="I38" s="17"/>
      <c r="J38" s="10"/>
      <c r="U38" s="11"/>
    </row>
    <row r="39" spans="1:21" x14ac:dyDescent="0.25">
      <c r="A39" s="18"/>
      <c r="B39" s="49" t="s">
        <v>37</v>
      </c>
      <c r="C39" s="16"/>
      <c r="D39" s="16"/>
      <c r="E39" s="16"/>
      <c r="F39" s="16"/>
      <c r="G39" s="16"/>
      <c r="H39" s="16"/>
      <c r="I39" s="17"/>
      <c r="J39" s="10"/>
      <c r="U39" s="11"/>
    </row>
    <row r="40" spans="1:21" x14ac:dyDescent="0.25">
      <c r="A40" s="22"/>
      <c r="B40" s="16"/>
      <c r="C40" s="16"/>
      <c r="D40" s="16"/>
      <c r="E40" s="16"/>
      <c r="F40" s="16"/>
      <c r="G40" s="16"/>
      <c r="H40" s="16"/>
      <c r="I40" s="17"/>
      <c r="J40" s="10"/>
      <c r="U40" s="11"/>
    </row>
    <row r="41" spans="1:21" x14ac:dyDescent="0.25">
      <c r="A41" s="22"/>
      <c r="B41" s="16"/>
      <c r="C41" s="16"/>
      <c r="D41" s="16"/>
      <c r="E41" s="16"/>
      <c r="F41" s="16"/>
      <c r="G41" s="16"/>
      <c r="H41" s="16"/>
      <c r="I41" s="17"/>
      <c r="J41" s="10"/>
      <c r="U41" s="11"/>
    </row>
    <row r="42" spans="1:21" x14ac:dyDescent="0.25">
      <c r="A42" s="22"/>
      <c r="B42" s="16"/>
      <c r="C42" s="16"/>
      <c r="D42" s="16"/>
      <c r="E42" s="16"/>
      <c r="F42" s="16"/>
      <c r="G42" s="16"/>
      <c r="H42" s="16"/>
      <c r="I42" s="17"/>
      <c r="J42" s="10"/>
      <c r="U42" s="11"/>
    </row>
    <row r="43" spans="1:21" x14ac:dyDescent="0.25">
      <c r="A43" s="22"/>
      <c r="B43" s="16"/>
      <c r="C43" s="16"/>
      <c r="D43" s="16"/>
      <c r="E43" s="16"/>
      <c r="F43" s="16"/>
      <c r="G43" s="16"/>
      <c r="H43" s="16"/>
      <c r="I43" s="17"/>
      <c r="J43" s="10"/>
      <c r="U43" s="11"/>
    </row>
    <row r="44" spans="1:21" ht="15.75" thickBo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10"/>
      <c r="U44" s="11"/>
    </row>
    <row r="45" spans="1:21" x14ac:dyDescent="0.25">
      <c r="J45" s="10"/>
      <c r="U45" s="11"/>
    </row>
    <row r="46" spans="1:21" x14ac:dyDescent="0.25">
      <c r="J46" s="10"/>
      <c r="U46" s="11"/>
    </row>
    <row r="47" spans="1:21" x14ac:dyDescent="0.25">
      <c r="J47" s="10"/>
      <c r="U47" s="11"/>
    </row>
    <row r="48" spans="1:21" x14ac:dyDescent="0.25">
      <c r="J48" s="10"/>
      <c r="U48" s="11"/>
    </row>
    <row r="49" spans="10:21" x14ac:dyDescent="0.25">
      <c r="J49" s="10"/>
      <c r="U49" s="11"/>
    </row>
  </sheetData>
  <sheetProtection algorithmName="SHA-512" hashValue="WJjfxC8fXktg8ZhVo+owdGa7OzrPwh6Z776gWLFTZiWN+AQBtAiu5JHTULNGEjkzipIGxbADovrbhOoqsmek3Q==" saltValue="iwQyJj4PGcdGWnuW/ipfng==" spinCount="100000" sheet="1" objects="1" scenarios="1" formatCells="0" formatColumns="0" formatRows="0"/>
  <hyperlinks>
    <hyperlink ref="I1" location="TOC!A1" display="Return to TOC" xr:uid="{8E9B93AE-4B0A-4F6B-A981-BEC9B89FA14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8FAC-10D2-4787-BC33-51B8C4E49000}">
  <sheetPr codeName="Sheet45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9.140625" style="8" customWidth="1"/>
    <col min="4" max="4" width="20.28515625" style="8" bestFit="1" customWidth="1"/>
    <col min="5" max="6" width="5.7109375" style="8" customWidth="1"/>
    <col min="7" max="7" width="12.5703125" style="8" bestFit="1" customWidth="1"/>
    <col min="8" max="8" width="2.7109375" style="8" customWidth="1"/>
    <col min="9" max="21" width="9.140625" style="8" customWidth="1"/>
    <col min="22" max="16384" width="9.140625" style="8"/>
  </cols>
  <sheetData>
    <row r="1" spans="1:23" x14ac:dyDescent="0.25">
      <c r="A1" s="12" t="s">
        <v>3</v>
      </c>
      <c r="B1" s="13"/>
      <c r="C1" s="13" t="s">
        <v>17</v>
      </c>
      <c r="D1" s="14"/>
      <c r="E1" s="13"/>
      <c r="F1" s="13"/>
      <c r="G1" s="6" t="s">
        <v>8</v>
      </c>
      <c r="H1" s="9"/>
      <c r="V1" s="9"/>
    </row>
    <row r="2" spans="1:23" x14ac:dyDescent="0.25">
      <c r="A2" s="15" t="s">
        <v>4</v>
      </c>
      <c r="B2" s="16"/>
      <c r="C2" s="16" t="s">
        <v>10</v>
      </c>
      <c r="D2" s="16"/>
      <c r="E2" s="16"/>
      <c r="F2" s="16"/>
      <c r="G2" s="17"/>
      <c r="H2" s="9"/>
      <c r="V2" s="9"/>
    </row>
    <row r="3" spans="1:23" x14ac:dyDescent="0.25">
      <c r="A3" s="15" t="s">
        <v>5</v>
      </c>
      <c r="B3" s="16"/>
      <c r="C3" s="16" t="s">
        <v>38</v>
      </c>
      <c r="D3" s="16"/>
      <c r="E3" s="16"/>
      <c r="F3" s="16"/>
      <c r="G3" s="17"/>
      <c r="H3" s="9"/>
      <c r="V3" s="9"/>
    </row>
    <row r="4" spans="1:23" x14ac:dyDescent="0.25">
      <c r="A4" s="18"/>
      <c r="B4" s="19"/>
      <c r="C4" s="19"/>
      <c r="D4" s="19"/>
      <c r="E4" s="19"/>
      <c r="F4" s="19"/>
      <c r="G4" s="20"/>
      <c r="H4" s="10"/>
      <c r="V4" s="10"/>
      <c r="W4" s="11"/>
    </row>
    <row r="5" spans="1:23" ht="15" customHeight="1" x14ac:dyDescent="0.25">
      <c r="A5" s="21" t="s">
        <v>6</v>
      </c>
      <c r="B5" s="16"/>
      <c r="C5" s="28" t="s">
        <v>39</v>
      </c>
      <c r="D5" s="28" t="s">
        <v>40</v>
      </c>
      <c r="E5" s="16"/>
      <c r="F5" s="16"/>
      <c r="G5" s="17"/>
      <c r="H5" s="10"/>
      <c r="S5" s="11"/>
      <c r="T5" s="11"/>
      <c r="U5" s="11"/>
      <c r="V5" s="10"/>
      <c r="W5" s="11"/>
    </row>
    <row r="6" spans="1:23" x14ac:dyDescent="0.25">
      <c r="A6" s="22"/>
      <c r="B6" s="16"/>
      <c r="C6" s="50">
        <v>100000</v>
      </c>
      <c r="D6" s="31">
        <v>1</v>
      </c>
      <c r="E6" s="16"/>
      <c r="F6" s="16"/>
      <c r="G6" s="17"/>
      <c r="H6" s="10"/>
      <c r="S6" s="11"/>
      <c r="T6" s="11"/>
      <c r="U6" s="11"/>
      <c r="V6" s="10"/>
      <c r="W6" s="11"/>
    </row>
    <row r="7" spans="1:23" ht="15" customHeight="1" x14ac:dyDescent="0.25">
      <c r="A7" s="22"/>
      <c r="B7" s="16"/>
      <c r="C7" s="50">
        <v>200000</v>
      </c>
      <c r="D7" s="31">
        <v>1.47</v>
      </c>
      <c r="E7" s="16"/>
      <c r="F7" s="16"/>
      <c r="G7" s="17"/>
      <c r="H7" s="10"/>
      <c r="S7" s="11"/>
      <c r="T7" s="11"/>
      <c r="U7" s="11"/>
      <c r="V7" s="10"/>
      <c r="W7" s="11"/>
    </row>
    <row r="8" spans="1:23" ht="15" customHeight="1" x14ac:dyDescent="0.25">
      <c r="A8" s="21"/>
      <c r="B8" s="19"/>
      <c r="C8" s="50">
        <v>300000</v>
      </c>
      <c r="D8" s="31">
        <v>1.82</v>
      </c>
      <c r="E8" s="16"/>
      <c r="F8" s="16"/>
      <c r="G8" s="17"/>
      <c r="H8" s="10"/>
      <c r="S8" s="11"/>
      <c r="T8" s="11"/>
      <c r="U8" s="11"/>
      <c r="V8" s="10"/>
      <c r="W8" s="11"/>
    </row>
    <row r="9" spans="1:23" x14ac:dyDescent="0.25">
      <c r="A9" s="21"/>
      <c r="B9" s="19"/>
      <c r="C9" s="50">
        <v>500000</v>
      </c>
      <c r="D9" s="31">
        <v>2.2799999999999998</v>
      </c>
      <c r="E9" s="16"/>
      <c r="F9" s="16"/>
      <c r="G9" s="17"/>
      <c r="H9" s="10"/>
      <c r="S9" s="11"/>
      <c r="T9" s="11"/>
      <c r="U9" s="11"/>
      <c r="V9" s="10"/>
      <c r="W9" s="11"/>
    </row>
    <row r="10" spans="1:23" x14ac:dyDescent="0.25">
      <c r="A10" s="18"/>
      <c r="B10" s="19"/>
      <c r="C10" s="50">
        <v>1000000</v>
      </c>
      <c r="D10" s="31">
        <v>3.83</v>
      </c>
      <c r="E10" s="16"/>
      <c r="F10" s="16"/>
      <c r="G10" s="17"/>
      <c r="H10" s="10"/>
      <c r="S10" s="11"/>
      <c r="T10" s="11"/>
      <c r="U10" s="11"/>
      <c r="V10" s="10"/>
      <c r="W10" s="11"/>
    </row>
    <row r="11" spans="1:23" x14ac:dyDescent="0.25">
      <c r="A11" s="18"/>
      <c r="B11" s="19"/>
      <c r="C11" s="16"/>
      <c r="D11" s="16"/>
      <c r="E11" s="16"/>
      <c r="F11" s="16"/>
      <c r="G11" s="17"/>
      <c r="H11" s="10"/>
      <c r="S11" s="11"/>
      <c r="T11" s="11"/>
      <c r="U11" s="11"/>
      <c r="V11" s="10"/>
      <c r="W11" s="11"/>
    </row>
    <row r="12" spans="1:23" x14ac:dyDescent="0.25">
      <c r="A12" s="15" t="s">
        <v>7</v>
      </c>
      <c r="B12" s="19"/>
      <c r="C12" s="16" t="s">
        <v>41</v>
      </c>
      <c r="D12" s="16"/>
      <c r="E12" s="16"/>
      <c r="F12" s="16"/>
      <c r="G12" s="17"/>
      <c r="H12" s="10"/>
      <c r="S12" s="11"/>
      <c r="T12" s="11"/>
      <c r="U12" s="11"/>
      <c r="V12" s="10"/>
      <c r="W12" s="11"/>
    </row>
    <row r="13" spans="1:23" ht="15.75" thickBot="1" x14ac:dyDescent="0.3">
      <c r="A13" s="51"/>
      <c r="B13" s="52"/>
      <c r="C13" s="26" t="s">
        <v>42</v>
      </c>
      <c r="D13" s="26"/>
      <c r="E13" s="26"/>
      <c r="F13" s="26"/>
      <c r="G13" s="27"/>
      <c r="H13" s="10"/>
      <c r="S13" s="11"/>
      <c r="T13" s="11"/>
      <c r="U13" s="11"/>
      <c r="V13" s="10"/>
      <c r="W13" s="11"/>
    </row>
    <row r="14" spans="1:23" x14ac:dyDescent="0.25">
      <c r="A14" s="11"/>
      <c r="B14" s="11"/>
      <c r="H14" s="10"/>
      <c r="S14" s="11"/>
      <c r="T14" s="11"/>
      <c r="U14" s="11"/>
      <c r="V14" s="10"/>
      <c r="W14" s="11"/>
    </row>
    <row r="15" spans="1:23" x14ac:dyDescent="0.25">
      <c r="H15" s="10"/>
      <c r="S15" s="11"/>
      <c r="T15" s="11"/>
      <c r="U15" s="11"/>
      <c r="V15" s="10"/>
      <c r="W15" s="11"/>
    </row>
    <row r="16" spans="1:23" x14ac:dyDescent="0.25">
      <c r="H16" s="10"/>
      <c r="S16" s="11"/>
      <c r="T16" s="11"/>
      <c r="U16" s="11"/>
      <c r="V16" s="10"/>
      <c r="W16" s="11"/>
    </row>
    <row r="17" spans="8:23" x14ac:dyDescent="0.25">
      <c r="H17" s="10"/>
      <c r="S17" s="11"/>
      <c r="T17" s="11"/>
      <c r="U17" s="11"/>
      <c r="V17" s="10"/>
      <c r="W17" s="11"/>
    </row>
    <row r="18" spans="8:23" x14ac:dyDescent="0.25">
      <c r="H18" s="10"/>
      <c r="S18" s="11"/>
      <c r="T18" s="11"/>
      <c r="U18" s="11"/>
      <c r="V18" s="10"/>
      <c r="W18" s="11"/>
    </row>
    <row r="19" spans="8:23" ht="15" customHeight="1" x14ac:dyDescent="0.25">
      <c r="H19" s="10"/>
      <c r="S19" s="11"/>
      <c r="T19" s="11"/>
      <c r="U19" s="11"/>
      <c r="V19" s="10"/>
      <c r="W19" s="11"/>
    </row>
    <row r="20" spans="8:23" x14ac:dyDescent="0.25">
      <c r="H20" s="10"/>
      <c r="S20" s="11"/>
      <c r="T20" s="11"/>
      <c r="U20" s="11"/>
      <c r="V20" s="10"/>
      <c r="W20" s="11"/>
    </row>
    <row r="21" spans="8:23" x14ac:dyDescent="0.25">
      <c r="H21" s="10"/>
      <c r="S21" s="11"/>
      <c r="T21" s="11"/>
      <c r="U21" s="11"/>
      <c r="V21" s="10"/>
      <c r="W21" s="11"/>
    </row>
    <row r="22" spans="8:23" x14ac:dyDescent="0.25">
      <c r="H22" s="10"/>
      <c r="P22" s="11"/>
      <c r="Q22" s="11"/>
      <c r="R22" s="11"/>
      <c r="S22" s="11"/>
      <c r="T22" s="11"/>
      <c r="U22" s="11"/>
      <c r="V22" s="10"/>
      <c r="W22" s="11"/>
    </row>
    <row r="23" spans="8:23" ht="15" customHeight="1" x14ac:dyDescent="0.25">
      <c r="H23" s="10"/>
      <c r="P23" s="11"/>
      <c r="Q23" s="11"/>
      <c r="R23" s="11"/>
      <c r="S23" s="11"/>
      <c r="T23" s="11"/>
      <c r="U23" s="11"/>
      <c r="V23" s="10"/>
      <c r="W23" s="11"/>
    </row>
    <row r="24" spans="8:23" ht="15" customHeight="1" x14ac:dyDescent="0.25">
      <c r="H24" s="10"/>
      <c r="P24" s="11"/>
      <c r="Q24" s="11"/>
      <c r="R24" s="11"/>
      <c r="S24" s="11"/>
      <c r="T24" s="11"/>
      <c r="U24" s="11"/>
      <c r="V24" s="10"/>
      <c r="W24" s="11"/>
    </row>
    <row r="25" spans="8:23" ht="15" customHeight="1" x14ac:dyDescent="0.25">
      <c r="H25" s="10"/>
      <c r="P25" s="11"/>
      <c r="Q25" s="11"/>
      <c r="R25" s="11"/>
      <c r="S25" s="11"/>
      <c r="T25" s="11"/>
      <c r="U25" s="11"/>
      <c r="V25" s="10"/>
      <c r="W25" s="11"/>
    </row>
    <row r="26" spans="8:23" ht="15" customHeight="1" x14ac:dyDescent="0.25">
      <c r="H26" s="10"/>
      <c r="P26" s="11"/>
      <c r="Q26" s="11"/>
      <c r="R26" s="11"/>
      <c r="S26" s="11"/>
      <c r="T26" s="11"/>
      <c r="U26" s="11"/>
      <c r="V26" s="10"/>
      <c r="W26" s="11"/>
    </row>
    <row r="27" spans="8:23" ht="15" customHeight="1" x14ac:dyDescent="0.25">
      <c r="H27" s="10"/>
      <c r="P27" s="11"/>
      <c r="Q27" s="11"/>
      <c r="R27" s="11"/>
      <c r="S27" s="11"/>
      <c r="T27" s="11"/>
      <c r="U27" s="11"/>
      <c r="V27" s="10"/>
      <c r="W27" s="11"/>
    </row>
    <row r="28" spans="8:23" ht="15" customHeight="1" x14ac:dyDescent="0.25">
      <c r="H28" s="10"/>
      <c r="P28" s="11"/>
      <c r="Q28" s="11"/>
      <c r="R28" s="11"/>
      <c r="S28" s="11"/>
      <c r="T28" s="11"/>
      <c r="U28" s="11"/>
      <c r="V28" s="10"/>
      <c r="W28" s="11"/>
    </row>
    <row r="29" spans="8:23" x14ac:dyDescent="0.25">
      <c r="H29" s="10"/>
      <c r="P29" s="11"/>
      <c r="Q29" s="11"/>
      <c r="R29" s="11"/>
      <c r="S29" s="11"/>
      <c r="T29" s="11"/>
      <c r="U29" s="11"/>
      <c r="V29" s="10"/>
      <c r="W29" s="11"/>
    </row>
    <row r="30" spans="8:23" x14ac:dyDescent="0.25">
      <c r="H30" s="10"/>
      <c r="P30" s="11"/>
      <c r="Q30" s="11"/>
      <c r="R30" s="11"/>
      <c r="S30" s="11"/>
      <c r="T30" s="11"/>
      <c r="U30" s="11"/>
      <c r="V30" s="10"/>
      <c r="W30" s="11"/>
    </row>
    <row r="31" spans="8:23" x14ac:dyDescent="0.25">
      <c r="H31" s="10"/>
      <c r="P31" s="11"/>
      <c r="Q31" s="11"/>
      <c r="R31" s="11"/>
      <c r="S31" s="11"/>
      <c r="T31" s="11"/>
      <c r="U31" s="11"/>
      <c r="V31" s="10"/>
      <c r="W31" s="11"/>
    </row>
    <row r="32" spans="8:23" x14ac:dyDescent="0.25">
      <c r="H32" s="10"/>
      <c r="P32" s="11"/>
      <c r="Q32" s="11"/>
      <c r="R32" s="11"/>
      <c r="S32" s="11"/>
      <c r="T32" s="11"/>
      <c r="U32" s="11"/>
      <c r="V32" s="10"/>
      <c r="W32" s="11"/>
    </row>
    <row r="33" spans="1:23" x14ac:dyDescent="0.25">
      <c r="H33" s="10"/>
      <c r="P33" s="11"/>
      <c r="Q33" s="11"/>
      <c r="R33" s="11"/>
      <c r="S33" s="11"/>
      <c r="T33" s="11"/>
      <c r="U33" s="11"/>
      <c r="V33" s="10"/>
      <c r="W33" s="11"/>
    </row>
    <row r="34" spans="1:23" x14ac:dyDescent="0.25">
      <c r="H34" s="10"/>
      <c r="P34" s="11"/>
      <c r="Q34" s="11"/>
      <c r="R34" s="11"/>
      <c r="S34" s="11"/>
      <c r="T34" s="11"/>
      <c r="U34" s="11"/>
      <c r="V34" s="10"/>
      <c r="W34" s="11"/>
    </row>
    <row r="35" spans="1:23" x14ac:dyDescent="0.25">
      <c r="H35" s="10"/>
      <c r="P35" s="11"/>
      <c r="Q35" s="11"/>
      <c r="R35" s="11"/>
      <c r="S35" s="11"/>
      <c r="T35" s="11"/>
      <c r="U35" s="11"/>
      <c r="V35" s="10"/>
      <c r="W35" s="11"/>
    </row>
    <row r="36" spans="1:23" x14ac:dyDescent="0.25">
      <c r="H36" s="10"/>
      <c r="P36" s="11"/>
      <c r="Q36" s="11"/>
      <c r="R36" s="11"/>
      <c r="S36" s="11"/>
      <c r="T36" s="11"/>
      <c r="U36" s="11"/>
      <c r="V36" s="10"/>
      <c r="W36" s="11"/>
    </row>
    <row r="37" spans="1:23" x14ac:dyDescent="0.25">
      <c r="H37" s="10"/>
      <c r="P37" s="11"/>
      <c r="Q37" s="11"/>
      <c r="R37" s="11"/>
      <c r="S37" s="11"/>
      <c r="T37" s="11"/>
      <c r="U37" s="11"/>
      <c r="V37" s="10"/>
      <c r="W37" s="11"/>
    </row>
    <row r="38" spans="1:23" x14ac:dyDescent="0.25">
      <c r="H38" s="10"/>
      <c r="P38" s="11"/>
      <c r="Q38" s="11"/>
      <c r="R38" s="11"/>
      <c r="S38" s="11"/>
      <c r="T38" s="11"/>
      <c r="U38" s="11"/>
      <c r="V38" s="10"/>
      <c r="W38" s="11"/>
    </row>
    <row r="39" spans="1:23" x14ac:dyDescent="0.25">
      <c r="A39" s="11"/>
      <c r="B39" s="11"/>
      <c r="H39" s="10"/>
      <c r="P39" s="11"/>
      <c r="Q39" s="11"/>
      <c r="R39" s="11"/>
      <c r="S39" s="11"/>
      <c r="T39" s="11"/>
      <c r="U39" s="11"/>
      <c r="V39" s="10"/>
      <c r="W39" s="11"/>
    </row>
    <row r="40" spans="1:23" x14ac:dyDescent="0.25">
      <c r="H40" s="10"/>
      <c r="P40" s="11"/>
      <c r="Q40" s="11"/>
      <c r="R40" s="11"/>
      <c r="S40" s="11"/>
      <c r="T40" s="11"/>
      <c r="U40" s="11"/>
      <c r="V40" s="10"/>
      <c r="W40" s="11"/>
    </row>
    <row r="41" spans="1:23" x14ac:dyDescent="0.25">
      <c r="H41" s="10"/>
      <c r="P41" s="11"/>
      <c r="Q41" s="11"/>
      <c r="R41" s="11"/>
      <c r="S41" s="11"/>
      <c r="T41" s="11"/>
      <c r="U41" s="11"/>
      <c r="V41" s="10"/>
      <c r="W41" s="11"/>
    </row>
    <row r="42" spans="1:23" x14ac:dyDescent="0.25">
      <c r="H42" s="10"/>
      <c r="P42" s="11"/>
      <c r="Q42" s="11"/>
      <c r="R42" s="11"/>
      <c r="S42" s="11"/>
      <c r="T42" s="11"/>
      <c r="U42" s="11"/>
      <c r="V42" s="10"/>
      <c r="W42" s="11"/>
    </row>
    <row r="43" spans="1:23" x14ac:dyDescent="0.25">
      <c r="H43" s="10"/>
      <c r="P43" s="11"/>
      <c r="Q43" s="11"/>
      <c r="R43" s="11"/>
      <c r="S43" s="11"/>
      <c r="T43" s="11"/>
      <c r="U43" s="11"/>
      <c r="V43" s="10"/>
      <c r="W43" s="11"/>
    </row>
    <row r="44" spans="1:23" x14ac:dyDescent="0.25">
      <c r="H44" s="10"/>
      <c r="P44" s="11"/>
      <c r="Q44" s="11"/>
      <c r="R44" s="11"/>
      <c r="S44" s="11"/>
      <c r="T44" s="11"/>
      <c r="U44" s="11"/>
      <c r="V44" s="10"/>
      <c r="W44" s="11"/>
    </row>
    <row r="45" spans="1:23" x14ac:dyDescent="0.25">
      <c r="H45" s="10"/>
      <c r="P45" s="11"/>
      <c r="Q45" s="11"/>
      <c r="R45" s="11"/>
      <c r="S45" s="11"/>
      <c r="T45" s="11"/>
      <c r="U45" s="11"/>
      <c r="V45" s="10"/>
      <c r="W45" s="11"/>
    </row>
    <row r="46" spans="1:23" x14ac:dyDescent="0.25">
      <c r="H46" s="10"/>
      <c r="P46" s="11"/>
      <c r="Q46" s="11"/>
      <c r="R46" s="11"/>
      <c r="S46" s="11"/>
      <c r="T46" s="11"/>
      <c r="U46" s="11"/>
      <c r="V46" s="10"/>
      <c r="W46" s="11"/>
    </row>
    <row r="47" spans="1:23" x14ac:dyDescent="0.25">
      <c r="H47" s="10"/>
      <c r="P47" s="11"/>
      <c r="Q47" s="11"/>
      <c r="R47" s="11"/>
      <c r="S47" s="11"/>
      <c r="T47" s="11"/>
      <c r="U47" s="11"/>
      <c r="V47" s="10"/>
      <c r="W47" s="11"/>
    </row>
    <row r="48" spans="1:23" x14ac:dyDescent="0.25">
      <c r="H48" s="10"/>
      <c r="P48" s="11"/>
      <c r="Q48" s="11"/>
      <c r="R48" s="11"/>
      <c r="S48" s="11"/>
      <c r="T48" s="11"/>
      <c r="U48" s="11"/>
      <c r="V48" s="10"/>
      <c r="W48" s="11"/>
    </row>
    <row r="49" spans="8:23" x14ac:dyDescent="0.25">
      <c r="H49" s="10"/>
      <c r="P49" s="11"/>
      <c r="Q49" s="11"/>
      <c r="R49" s="11"/>
      <c r="S49" s="11"/>
      <c r="T49" s="11"/>
      <c r="U49" s="11"/>
      <c r="V49" s="10"/>
      <c r="W49" s="11"/>
    </row>
  </sheetData>
  <sheetProtection algorithmName="SHA-512" hashValue="fz3yRfaYGQf0f5WdrVaL2wPRGwsZVxjnff8wuu0jQ9qR1qkBPvTppz82Q6c6BZ6IdObrB5oB+SF5eXy3tNaHZQ==" saltValue="rr4P6mF8uO9g1VPvrdaCfQ==" spinCount="100000" sheet="1" objects="1" scenarios="1" formatCells="0" formatColumns="0" formatRows="0"/>
  <hyperlinks>
    <hyperlink ref="G1" location="TOC!A1" display="Return to TOC" xr:uid="{0AD96583-C529-4B82-AAB5-B571A67C9A6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76EE-F82B-485B-959A-285E277B4E61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5" style="8" customWidth="1"/>
    <col min="4" max="4" width="14.85546875" style="8" customWidth="1"/>
    <col min="5" max="5" width="13.28515625" style="8" customWidth="1"/>
    <col min="6" max="6" width="8.7109375" style="8" customWidth="1"/>
    <col min="7" max="7" width="12.5703125" style="8" bestFit="1" customWidth="1"/>
    <col min="8" max="8" width="9.140625" style="8"/>
    <col min="9" max="9" width="13.42578125" style="8" bestFit="1" customWidth="1"/>
    <col min="10" max="11" width="2.7109375" style="8" customWidth="1"/>
    <col min="12" max="20" width="9.140625" style="8" customWidth="1"/>
    <col min="21" max="16384" width="9.140625" style="8"/>
  </cols>
  <sheetData>
    <row r="1" spans="1:23" x14ac:dyDescent="0.25">
      <c r="A1" s="12" t="s">
        <v>3</v>
      </c>
      <c r="B1" s="13"/>
      <c r="C1" s="13" t="s">
        <v>17</v>
      </c>
      <c r="D1" s="14"/>
      <c r="E1" s="13"/>
      <c r="F1" s="13"/>
      <c r="G1" s="13"/>
      <c r="H1" s="13"/>
      <c r="I1" s="13"/>
      <c r="J1" s="6" t="s">
        <v>8</v>
      </c>
      <c r="K1" s="9"/>
    </row>
    <row r="2" spans="1:23" x14ac:dyDescent="0.25">
      <c r="A2" s="15" t="s">
        <v>4</v>
      </c>
      <c r="B2" s="16"/>
      <c r="C2" s="16" t="s">
        <v>10</v>
      </c>
      <c r="D2" s="16"/>
      <c r="E2" s="16"/>
      <c r="F2" s="16"/>
      <c r="G2" s="16"/>
      <c r="H2" s="16"/>
      <c r="I2" s="16"/>
      <c r="J2" s="17"/>
      <c r="K2" s="9"/>
    </row>
    <row r="3" spans="1:23" x14ac:dyDescent="0.25">
      <c r="A3" s="15" t="s">
        <v>5</v>
      </c>
      <c r="B3" s="16"/>
      <c r="C3" s="16" t="s">
        <v>44</v>
      </c>
      <c r="D3" s="16"/>
      <c r="E3" s="16"/>
      <c r="F3" s="16"/>
      <c r="G3" s="16"/>
      <c r="H3" s="16"/>
      <c r="I3" s="16"/>
      <c r="J3" s="17"/>
      <c r="K3" s="9"/>
    </row>
    <row r="4" spans="1:23" x14ac:dyDescent="0.25">
      <c r="A4" s="18"/>
      <c r="B4" s="19"/>
      <c r="C4" s="19"/>
      <c r="D4" s="19"/>
      <c r="E4" s="19"/>
      <c r="F4" s="19"/>
      <c r="G4" s="65" t="s">
        <v>45</v>
      </c>
      <c r="H4" s="66"/>
      <c r="I4" s="19"/>
      <c r="J4" s="20"/>
      <c r="K4" s="10"/>
      <c r="W4" s="11"/>
    </row>
    <row r="5" spans="1:23" ht="15" customHeight="1" x14ac:dyDescent="0.35">
      <c r="A5" s="21" t="s">
        <v>6</v>
      </c>
      <c r="B5" s="16"/>
      <c r="C5" s="45" t="s">
        <v>46</v>
      </c>
      <c r="D5" s="45" t="s">
        <v>47</v>
      </c>
      <c r="E5" s="45" t="s">
        <v>48</v>
      </c>
      <c r="F5" s="53" t="s">
        <v>49</v>
      </c>
      <c r="G5" s="67" t="s">
        <v>50</v>
      </c>
      <c r="H5" s="24" t="s">
        <v>13</v>
      </c>
      <c r="I5" s="45" t="s">
        <v>51</v>
      </c>
      <c r="J5" s="17"/>
      <c r="K5" s="10"/>
      <c r="W5" s="11"/>
    </row>
    <row r="6" spans="1:23" x14ac:dyDescent="0.25">
      <c r="A6" s="22"/>
      <c r="B6" s="32">
        <v>4393</v>
      </c>
      <c r="C6" s="68">
        <v>0</v>
      </c>
      <c r="D6" s="68">
        <v>0</v>
      </c>
      <c r="E6" s="68">
        <v>0</v>
      </c>
      <c r="F6" s="68" t="s">
        <v>9</v>
      </c>
      <c r="G6" s="68" t="s">
        <v>9</v>
      </c>
      <c r="H6" s="68" t="s">
        <v>9</v>
      </c>
      <c r="I6" s="68" t="s">
        <v>9</v>
      </c>
      <c r="J6" s="17"/>
      <c r="K6" s="10"/>
      <c r="W6" s="11"/>
    </row>
    <row r="7" spans="1:23" ht="15" customHeight="1" x14ac:dyDescent="0.25">
      <c r="A7" s="22"/>
      <c r="B7" s="32">
        <v>1.8921999999999999</v>
      </c>
      <c r="C7" s="58">
        <v>750</v>
      </c>
      <c r="D7" s="56">
        <v>336</v>
      </c>
      <c r="E7" s="56">
        <v>0.53739999999999999</v>
      </c>
      <c r="F7" s="56" t="s">
        <v>9</v>
      </c>
      <c r="G7" s="56" t="s">
        <v>9</v>
      </c>
      <c r="H7" s="56" t="s">
        <v>9</v>
      </c>
      <c r="I7" s="56" t="s">
        <v>9</v>
      </c>
      <c r="J7" s="17"/>
      <c r="K7" s="10"/>
      <c r="W7" s="11"/>
    </row>
    <row r="8" spans="1:23" ht="15" customHeight="1" x14ac:dyDescent="0.25">
      <c r="A8" s="21"/>
      <c r="B8" s="69">
        <v>1750000</v>
      </c>
      <c r="C8" s="58">
        <v>1000</v>
      </c>
      <c r="D8" s="58">
        <v>464</v>
      </c>
      <c r="E8" s="56">
        <v>0.60770000000000002</v>
      </c>
      <c r="F8" s="56" t="s">
        <v>9</v>
      </c>
      <c r="G8" s="56" t="s">
        <v>9</v>
      </c>
      <c r="H8" s="56" t="s">
        <v>9</v>
      </c>
      <c r="I8" s="56" t="s">
        <v>9</v>
      </c>
      <c r="J8" s="17"/>
      <c r="K8" s="10"/>
      <c r="W8" s="11"/>
    </row>
    <row r="9" spans="1:23" x14ac:dyDescent="0.25">
      <c r="A9" s="21"/>
      <c r="B9" s="69">
        <v>750</v>
      </c>
      <c r="C9" s="58">
        <v>1750</v>
      </c>
      <c r="D9" s="58">
        <v>1606</v>
      </c>
      <c r="E9" s="56">
        <v>0.63219999999999998</v>
      </c>
      <c r="F9" s="56" t="s">
        <v>9</v>
      </c>
      <c r="G9" s="56" t="s">
        <v>9</v>
      </c>
      <c r="H9" s="56" t="s">
        <v>9</v>
      </c>
      <c r="I9" s="56" t="s">
        <v>9</v>
      </c>
      <c r="J9" s="17"/>
      <c r="K9" s="10"/>
      <c r="W9" s="11"/>
    </row>
    <row r="10" spans="1:23" x14ac:dyDescent="0.25">
      <c r="A10" s="18"/>
      <c r="B10" s="19"/>
      <c r="C10" s="58">
        <v>2000</v>
      </c>
      <c r="D10" s="58">
        <v>1745</v>
      </c>
      <c r="E10" s="56">
        <v>0.66749999999999998</v>
      </c>
      <c r="F10" s="56" t="s">
        <v>9</v>
      </c>
      <c r="G10" s="56" t="s">
        <v>9</v>
      </c>
      <c r="H10" s="56" t="s">
        <v>9</v>
      </c>
      <c r="I10" s="56" t="s">
        <v>9</v>
      </c>
      <c r="J10" s="17"/>
      <c r="K10" s="10"/>
      <c r="W10" s="11"/>
    </row>
    <row r="11" spans="1:23" x14ac:dyDescent="0.25">
      <c r="A11" s="18"/>
      <c r="B11" s="19"/>
      <c r="C11" s="59">
        <v>8500</v>
      </c>
      <c r="D11" s="59">
        <v>3164</v>
      </c>
      <c r="E11" s="60">
        <v>0.82720000000000005</v>
      </c>
      <c r="F11" s="60" t="s">
        <v>9</v>
      </c>
      <c r="G11" s="60" t="s">
        <v>9</v>
      </c>
      <c r="H11" s="60" t="s">
        <v>9</v>
      </c>
      <c r="I11" s="60" t="s">
        <v>9</v>
      </c>
      <c r="J11" s="17"/>
      <c r="K11" s="10"/>
      <c r="W11" s="11"/>
    </row>
    <row r="12" spans="1:23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  <c r="W12" s="11"/>
    </row>
    <row r="13" spans="1:23" x14ac:dyDescent="0.25">
      <c r="A13" s="18"/>
      <c r="B13" s="19"/>
      <c r="C13" s="61">
        <v>6.9999999999999999E-4</v>
      </c>
      <c r="D13" s="37" t="s">
        <v>52</v>
      </c>
      <c r="E13" s="37"/>
      <c r="F13" s="38"/>
      <c r="G13" s="16"/>
      <c r="H13" s="16"/>
      <c r="I13" s="16"/>
      <c r="J13" s="17"/>
      <c r="K13" s="10"/>
      <c r="W13" s="11"/>
    </row>
    <row r="14" spans="1:23" x14ac:dyDescent="0.25">
      <c r="A14" s="18"/>
      <c r="B14" s="19"/>
      <c r="C14" s="57">
        <v>150000</v>
      </c>
      <c r="D14" s="16" t="s">
        <v>27</v>
      </c>
      <c r="E14" s="16"/>
      <c r="F14" s="40"/>
      <c r="G14" s="16"/>
      <c r="H14" s="16"/>
      <c r="I14" s="16"/>
      <c r="J14" s="17"/>
      <c r="K14" s="10"/>
      <c r="W14" s="11"/>
    </row>
    <row r="15" spans="1:23" x14ac:dyDescent="0.25">
      <c r="A15" s="22"/>
      <c r="B15" s="16"/>
      <c r="C15" s="57">
        <v>11649</v>
      </c>
      <c r="D15" s="16" t="s">
        <v>53</v>
      </c>
      <c r="E15" s="16"/>
      <c r="F15" s="40"/>
      <c r="G15" s="16"/>
      <c r="H15" s="16"/>
      <c r="I15" s="16"/>
      <c r="J15" s="17"/>
      <c r="K15" s="10"/>
      <c r="W15" s="11"/>
    </row>
    <row r="16" spans="1:23" x14ac:dyDescent="0.25">
      <c r="A16" s="22"/>
      <c r="B16" s="16"/>
      <c r="C16" s="41">
        <v>300</v>
      </c>
      <c r="D16" s="16" t="s">
        <v>54</v>
      </c>
      <c r="E16" s="16"/>
      <c r="F16" s="40"/>
      <c r="G16" s="16"/>
      <c r="H16" s="16"/>
      <c r="I16" s="16"/>
      <c r="J16" s="17"/>
      <c r="K16" s="10"/>
      <c r="W16" s="11"/>
    </row>
    <row r="17" spans="1:23" x14ac:dyDescent="0.25">
      <c r="A17" s="22"/>
      <c r="B17" s="16"/>
      <c r="C17" s="63">
        <v>0.21</v>
      </c>
      <c r="D17" s="29" t="s">
        <v>55</v>
      </c>
      <c r="E17" s="29"/>
      <c r="F17" s="44"/>
      <c r="G17" s="16"/>
      <c r="H17" s="16"/>
      <c r="I17" s="16"/>
      <c r="J17" s="17"/>
      <c r="K17" s="10"/>
      <c r="W17" s="11"/>
    </row>
    <row r="18" spans="1:23" x14ac:dyDescent="0.25">
      <c r="A18" s="22"/>
      <c r="B18" s="16"/>
      <c r="C18" s="16"/>
      <c r="D18" s="16"/>
      <c r="E18" s="16"/>
      <c r="F18" s="16"/>
      <c r="G18" s="16"/>
      <c r="H18" s="16"/>
      <c r="I18" s="16"/>
      <c r="J18" s="17"/>
      <c r="K18" s="10"/>
      <c r="W18" s="11"/>
    </row>
    <row r="19" spans="1:23" ht="15" customHeight="1" x14ac:dyDescent="0.25">
      <c r="A19" s="15" t="s">
        <v>7</v>
      </c>
      <c r="B19" s="16" t="s">
        <v>11</v>
      </c>
      <c r="C19" s="16" t="s">
        <v>56</v>
      </c>
      <c r="D19" s="16"/>
      <c r="E19" s="16"/>
      <c r="F19" s="16"/>
      <c r="G19" s="16"/>
      <c r="H19" s="16"/>
      <c r="I19" s="16"/>
      <c r="J19" s="17"/>
      <c r="K19" s="10"/>
      <c r="W19" s="11"/>
    </row>
    <row r="20" spans="1:23" x14ac:dyDescent="0.25">
      <c r="A20" s="22"/>
      <c r="B20" s="16"/>
      <c r="C20" s="16"/>
      <c r="D20" s="16"/>
      <c r="E20" s="16"/>
      <c r="F20" s="16"/>
      <c r="G20" s="16"/>
      <c r="H20" s="16"/>
      <c r="I20" s="16"/>
      <c r="J20" s="17"/>
      <c r="K20" s="10"/>
      <c r="W20" s="11"/>
    </row>
    <row r="21" spans="1:23" x14ac:dyDescent="0.25">
      <c r="A21" s="22"/>
      <c r="B21" s="16" t="s">
        <v>12</v>
      </c>
      <c r="C21" s="16" t="s">
        <v>57</v>
      </c>
      <c r="D21" s="16"/>
      <c r="E21" s="50" t="str">
        <f>TEXT(B9,"$#,###")</f>
        <v>$750</v>
      </c>
      <c r="F21" s="16"/>
      <c r="G21" s="16"/>
      <c r="H21" s="16"/>
      <c r="I21" s="16"/>
      <c r="J21" s="17"/>
      <c r="K21" s="10"/>
      <c r="W21" s="11"/>
    </row>
    <row r="22" spans="1:23" x14ac:dyDescent="0.25">
      <c r="A22" s="22"/>
      <c r="B22" s="16" t="s">
        <v>30</v>
      </c>
      <c r="C22" s="16" t="s">
        <v>58</v>
      </c>
      <c r="D22" s="16"/>
      <c r="E22" s="16"/>
      <c r="F22" s="16"/>
      <c r="G22" s="16"/>
      <c r="H22" s="16"/>
      <c r="I22" s="16"/>
      <c r="J22" s="17"/>
      <c r="K22" s="10"/>
      <c r="W22" s="11"/>
    </row>
    <row r="23" spans="1:23" ht="15" customHeight="1" x14ac:dyDescent="0.25">
      <c r="A23" s="22"/>
      <c r="B23" s="16" t="s">
        <v>32</v>
      </c>
      <c r="C23" s="16" t="s">
        <v>59</v>
      </c>
      <c r="D23" s="16"/>
      <c r="E23" s="16"/>
      <c r="F23" s="16"/>
      <c r="G23" s="16"/>
      <c r="H23" s="16"/>
      <c r="I23" s="16"/>
      <c r="J23" s="17"/>
      <c r="K23" s="10"/>
      <c r="W23" s="11"/>
    </row>
    <row r="24" spans="1:23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6"/>
      <c r="J24" s="17"/>
      <c r="K24" s="10"/>
      <c r="W24" s="11"/>
    </row>
    <row r="25" spans="1:23" ht="15" customHeight="1" x14ac:dyDescent="0.25">
      <c r="A25" s="22"/>
      <c r="B25" s="16" t="s">
        <v>33</v>
      </c>
      <c r="C25" s="16" t="str">
        <f>"The basic limit premium for a policy is "&amp;TEXT(B6,"$#,###")</f>
        <v>The basic limit premium for a policy is $4,393</v>
      </c>
      <c r="D25" s="16"/>
      <c r="E25" s="16"/>
      <c r="F25" s="16"/>
      <c r="G25" s="16"/>
      <c r="H25" s="16"/>
      <c r="I25" s="16"/>
      <c r="J25" s="17"/>
      <c r="K25" s="10"/>
      <c r="W25" s="11"/>
    </row>
    <row r="26" spans="1:23" ht="15" customHeight="1" x14ac:dyDescent="0.25">
      <c r="A26" s="22"/>
      <c r="B26" s="16"/>
      <c r="C26" s="16" t="str">
        <f>"The ILF for a "&amp;TEXT(B8,"$#,###")&amp;" limit is "&amp;B7</f>
        <v>The ILF for a $1,750,000 limit is 1.8922</v>
      </c>
      <c r="D26" s="16"/>
      <c r="E26" s="16"/>
      <c r="F26" s="16"/>
      <c r="G26" s="16"/>
      <c r="H26" s="16"/>
      <c r="I26" s="16"/>
      <c r="J26" s="17"/>
      <c r="K26" s="10"/>
      <c r="W26" s="11"/>
    </row>
    <row r="27" spans="1:23" ht="15" customHeight="1" thickBot="1" x14ac:dyDescent="0.3">
      <c r="A27" s="25"/>
      <c r="B27" s="26"/>
      <c r="C27" s="26" t="str">
        <f>"Calculate the premium for a policy with "&amp;TEXT(B8,"$#,###")&amp;" limit and "&amp;TEXT(B9,"$#,###")&amp;" deductible."</f>
        <v>Calculate the premium for a policy with $1,750,000 limit and $750 deductible.</v>
      </c>
      <c r="D27" s="26"/>
      <c r="E27" s="26"/>
      <c r="F27" s="26"/>
      <c r="G27" s="26"/>
      <c r="H27" s="26"/>
      <c r="I27" s="26"/>
      <c r="J27" s="27"/>
      <c r="K27" s="10"/>
      <c r="W27" s="11"/>
    </row>
    <row r="28" spans="1:23" ht="15" customHeight="1" x14ac:dyDescent="0.25">
      <c r="K28" s="10"/>
      <c r="W28" s="11"/>
    </row>
    <row r="29" spans="1:23" x14ac:dyDescent="0.25">
      <c r="K29" s="10"/>
      <c r="W29" s="11"/>
    </row>
    <row r="30" spans="1:23" x14ac:dyDescent="0.25">
      <c r="K30" s="10"/>
      <c r="W30" s="11"/>
    </row>
    <row r="31" spans="1:23" x14ac:dyDescent="0.25">
      <c r="K31" s="10"/>
      <c r="W31" s="11"/>
    </row>
    <row r="32" spans="1:23" x14ac:dyDescent="0.25">
      <c r="K32" s="10"/>
      <c r="W32" s="11"/>
    </row>
    <row r="33" spans="1:23" x14ac:dyDescent="0.25">
      <c r="K33" s="10"/>
      <c r="W33" s="11"/>
    </row>
    <row r="34" spans="1:23" x14ac:dyDescent="0.25">
      <c r="K34" s="10"/>
      <c r="W34" s="11"/>
    </row>
    <row r="35" spans="1:23" x14ac:dyDescent="0.25">
      <c r="K35" s="10"/>
      <c r="W35" s="11"/>
    </row>
    <row r="36" spans="1:23" x14ac:dyDescent="0.25">
      <c r="K36" s="10"/>
      <c r="W36" s="11"/>
    </row>
    <row r="37" spans="1:23" x14ac:dyDescent="0.25">
      <c r="K37" s="10"/>
      <c r="W37" s="11"/>
    </row>
    <row r="38" spans="1:23" x14ac:dyDescent="0.25">
      <c r="K38" s="10"/>
      <c r="W38" s="11"/>
    </row>
    <row r="39" spans="1:23" x14ac:dyDescent="0.25">
      <c r="A39" s="11"/>
      <c r="B39" s="11"/>
      <c r="K39" s="10"/>
      <c r="W39" s="11"/>
    </row>
    <row r="40" spans="1:23" x14ac:dyDescent="0.25">
      <c r="K40" s="10"/>
      <c r="W40" s="11"/>
    </row>
    <row r="41" spans="1:23" x14ac:dyDescent="0.25">
      <c r="K41" s="10"/>
      <c r="W41" s="11"/>
    </row>
    <row r="42" spans="1:23" x14ac:dyDescent="0.25">
      <c r="K42" s="10"/>
      <c r="W42" s="11"/>
    </row>
    <row r="43" spans="1:23" x14ac:dyDescent="0.25">
      <c r="K43" s="10"/>
      <c r="W43" s="11"/>
    </row>
    <row r="44" spans="1:23" x14ac:dyDescent="0.25">
      <c r="K44" s="10"/>
      <c r="W44" s="11"/>
    </row>
    <row r="45" spans="1:23" x14ac:dyDescent="0.25">
      <c r="K45" s="10"/>
      <c r="W45" s="11"/>
    </row>
    <row r="46" spans="1:23" x14ac:dyDescent="0.25">
      <c r="K46" s="10"/>
      <c r="W46" s="11"/>
    </row>
    <row r="47" spans="1:23" x14ac:dyDescent="0.25">
      <c r="K47" s="10"/>
      <c r="W47" s="11"/>
    </row>
    <row r="48" spans="1:23" x14ac:dyDescent="0.25">
      <c r="K48" s="10"/>
      <c r="W48" s="11"/>
    </row>
    <row r="49" spans="11:23" x14ac:dyDescent="0.25">
      <c r="K49" s="10"/>
      <c r="W49" s="11"/>
    </row>
  </sheetData>
  <sheetProtection algorithmName="SHA-512" hashValue="Bk1QrO0+7GoUH//DZ8Wi+ljxoDztsSDfg0ulHuRMQMhHIHKn5vjNqalE3q9+4Xpdc+bJOdr9JjPHlHGOt+SNLg==" saltValue="HHAtP9jWx8rrgwiVNWnDow==" spinCount="100000" sheet="1" objects="1" scenarios="1" formatCells="0" formatColumns="0" formatRows="0"/>
  <hyperlinks>
    <hyperlink ref="J1" location="TOC!A1" display="Return to TOC" xr:uid="{F3699FBB-8105-4362-89A9-9475B3893BF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E5F8-F748-433E-BF73-3967D41C19C2}">
  <sheetPr codeName="Sheet47"/>
  <dimension ref="A1:K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6.5703125" style="8" customWidth="1"/>
    <col min="4" max="4" width="17.7109375" style="8" customWidth="1"/>
    <col min="5" max="5" width="9.28515625" style="8" customWidth="1"/>
    <col min="6" max="6" width="12" style="8" customWidth="1"/>
    <col min="7" max="7" width="9.85546875" style="8" customWidth="1"/>
    <col min="8" max="8" width="9.140625" style="8"/>
    <col min="9" max="9" width="13.42578125" style="8" bestFit="1" customWidth="1"/>
    <col min="10" max="11" width="2.7109375" style="8" customWidth="1"/>
    <col min="12" max="21" width="9.140625" style="8" customWidth="1"/>
    <col min="22" max="16384" width="9.140625" style="8"/>
  </cols>
  <sheetData>
    <row r="1" spans="1:11" x14ac:dyDescent="0.25">
      <c r="A1" s="12" t="s">
        <v>3</v>
      </c>
      <c r="B1" s="13"/>
      <c r="C1" s="13" t="s">
        <v>17</v>
      </c>
      <c r="D1" s="14"/>
      <c r="E1" s="13"/>
      <c r="F1" s="13"/>
      <c r="G1" s="13"/>
      <c r="H1" s="13"/>
      <c r="I1" s="13"/>
      <c r="J1" s="6" t="s">
        <v>8</v>
      </c>
      <c r="K1" s="9"/>
    </row>
    <row r="2" spans="1:11" x14ac:dyDescent="0.25">
      <c r="A2" s="15" t="s">
        <v>4</v>
      </c>
      <c r="B2" s="16"/>
      <c r="C2" s="16" t="s">
        <v>10</v>
      </c>
      <c r="D2" s="16"/>
      <c r="E2" s="16"/>
      <c r="F2" s="16"/>
      <c r="G2" s="16"/>
      <c r="H2" s="16"/>
      <c r="I2" s="16"/>
      <c r="J2" s="17"/>
      <c r="K2" s="9"/>
    </row>
    <row r="3" spans="1:11" x14ac:dyDescent="0.25">
      <c r="A3" s="15" t="s">
        <v>5</v>
      </c>
      <c r="B3" s="16"/>
      <c r="C3" s="16" t="s">
        <v>61</v>
      </c>
      <c r="D3" s="16"/>
      <c r="E3" s="16"/>
      <c r="F3" s="16"/>
      <c r="G3" s="16"/>
      <c r="H3" s="16"/>
      <c r="I3" s="16"/>
      <c r="J3" s="17"/>
      <c r="K3" s="9"/>
    </row>
    <row r="4" spans="1:11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  <c r="K4" s="10"/>
    </row>
    <row r="5" spans="1:11" ht="15" customHeight="1" x14ac:dyDescent="0.35">
      <c r="A5" s="21" t="s">
        <v>6</v>
      </c>
      <c r="B5" s="16"/>
      <c r="C5" s="53" t="s">
        <v>46</v>
      </c>
      <c r="D5" s="45" t="s">
        <v>47</v>
      </c>
      <c r="E5" s="54" t="s">
        <v>48</v>
      </c>
      <c r="F5" s="45" t="s">
        <v>49</v>
      </c>
      <c r="G5" s="54" t="s">
        <v>50</v>
      </c>
      <c r="H5" s="45" t="s">
        <v>13</v>
      </c>
      <c r="I5" s="55" t="s">
        <v>51</v>
      </c>
      <c r="J5" s="17"/>
      <c r="K5" s="10"/>
    </row>
    <row r="6" spans="1:11" x14ac:dyDescent="0.25">
      <c r="A6" s="22"/>
      <c r="B6" s="16"/>
      <c r="C6" s="41">
        <v>0</v>
      </c>
      <c r="D6" s="56">
        <v>0</v>
      </c>
      <c r="E6" s="30">
        <v>0</v>
      </c>
      <c r="F6" s="56" t="s">
        <v>9</v>
      </c>
      <c r="G6" s="30" t="s">
        <v>9</v>
      </c>
      <c r="H6" s="56" t="s">
        <v>9</v>
      </c>
      <c r="I6" s="23" t="s">
        <v>9</v>
      </c>
      <c r="J6" s="17"/>
      <c r="K6" s="10"/>
    </row>
    <row r="7" spans="1:11" ht="15" customHeight="1" x14ac:dyDescent="0.25">
      <c r="A7" s="22"/>
      <c r="B7" s="16"/>
      <c r="C7" s="57">
        <v>500</v>
      </c>
      <c r="D7" s="56">
        <v>489</v>
      </c>
      <c r="E7" s="30">
        <v>0.54020000000000001</v>
      </c>
      <c r="F7" s="56" t="s">
        <v>9</v>
      </c>
      <c r="G7" s="30" t="s">
        <v>9</v>
      </c>
      <c r="H7" s="56" t="s">
        <v>9</v>
      </c>
      <c r="I7" s="23" t="s">
        <v>9</v>
      </c>
      <c r="J7" s="17"/>
      <c r="K7" s="10"/>
    </row>
    <row r="8" spans="1:11" ht="15" customHeight="1" x14ac:dyDescent="0.25">
      <c r="A8" s="21"/>
      <c r="B8" s="19"/>
      <c r="C8" s="57">
        <v>1000</v>
      </c>
      <c r="D8" s="58">
        <v>790</v>
      </c>
      <c r="E8" s="30">
        <v>0.55920000000000003</v>
      </c>
      <c r="F8" s="56" t="s">
        <v>9</v>
      </c>
      <c r="G8" s="30" t="s">
        <v>9</v>
      </c>
      <c r="H8" s="56" t="s">
        <v>9</v>
      </c>
      <c r="I8" s="23" t="s">
        <v>9</v>
      </c>
      <c r="J8" s="17"/>
      <c r="K8" s="10"/>
    </row>
    <row r="9" spans="1:11" x14ac:dyDescent="0.25">
      <c r="A9" s="21"/>
      <c r="B9" s="19"/>
      <c r="C9" s="57">
        <v>1500</v>
      </c>
      <c r="D9" s="58">
        <v>1170</v>
      </c>
      <c r="E9" s="30">
        <v>0.78180000000000005</v>
      </c>
      <c r="F9" s="56" t="s">
        <v>9</v>
      </c>
      <c r="G9" s="30" t="s">
        <v>9</v>
      </c>
      <c r="H9" s="56" t="s">
        <v>9</v>
      </c>
      <c r="I9" s="23" t="s">
        <v>9</v>
      </c>
      <c r="J9" s="17"/>
      <c r="K9" s="10"/>
    </row>
    <row r="10" spans="1:11" x14ac:dyDescent="0.25">
      <c r="A10" s="18"/>
      <c r="B10" s="19"/>
      <c r="C10" s="57">
        <v>2250</v>
      </c>
      <c r="D10" s="58">
        <v>2040</v>
      </c>
      <c r="E10" s="30">
        <v>0.80310000000000004</v>
      </c>
      <c r="F10" s="56" t="s">
        <v>9</v>
      </c>
      <c r="G10" s="30" t="s">
        <v>9</v>
      </c>
      <c r="H10" s="56" t="s">
        <v>9</v>
      </c>
      <c r="I10" s="23" t="s">
        <v>9</v>
      </c>
      <c r="J10" s="17"/>
      <c r="K10" s="10"/>
    </row>
    <row r="11" spans="1:11" x14ac:dyDescent="0.25">
      <c r="A11" s="18"/>
      <c r="B11" s="19"/>
      <c r="C11" s="43">
        <v>10000</v>
      </c>
      <c r="D11" s="59">
        <v>2643</v>
      </c>
      <c r="E11" s="28">
        <v>0.89639999999999997</v>
      </c>
      <c r="F11" s="60" t="s">
        <v>9</v>
      </c>
      <c r="G11" s="28" t="s">
        <v>9</v>
      </c>
      <c r="H11" s="60" t="s">
        <v>9</v>
      </c>
      <c r="I11" s="24" t="s">
        <v>9</v>
      </c>
      <c r="J11" s="17"/>
      <c r="K11" s="10"/>
    </row>
    <row r="12" spans="1:11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</row>
    <row r="13" spans="1:11" x14ac:dyDescent="0.25">
      <c r="A13" s="22"/>
      <c r="B13" s="16"/>
      <c r="C13" s="61">
        <v>2.9999999999999997E-4</v>
      </c>
      <c r="D13" s="37" t="s">
        <v>52</v>
      </c>
      <c r="E13" s="37"/>
      <c r="F13" s="38"/>
      <c r="G13" s="16"/>
      <c r="H13" s="16"/>
      <c r="I13" s="16"/>
      <c r="J13" s="17"/>
      <c r="K13" s="10"/>
    </row>
    <row r="14" spans="1:11" x14ac:dyDescent="0.25">
      <c r="A14" s="18"/>
      <c r="B14" s="19"/>
      <c r="C14" s="62">
        <v>12861</v>
      </c>
      <c r="D14" s="16" t="s">
        <v>53</v>
      </c>
      <c r="E14" s="16"/>
      <c r="F14" s="40"/>
      <c r="G14" s="16"/>
      <c r="H14" s="16"/>
      <c r="I14" s="16"/>
      <c r="J14" s="17"/>
      <c r="K14" s="10"/>
    </row>
    <row r="15" spans="1:11" x14ac:dyDescent="0.25">
      <c r="A15" s="22"/>
      <c r="B15" s="16"/>
      <c r="C15" s="41">
        <v>50</v>
      </c>
      <c r="D15" s="16" t="s">
        <v>54</v>
      </c>
      <c r="E15" s="16"/>
      <c r="F15" s="40"/>
      <c r="G15" s="16"/>
      <c r="H15" s="16"/>
      <c r="I15" s="16"/>
      <c r="J15" s="17"/>
      <c r="K15" s="10"/>
    </row>
    <row r="16" spans="1:11" x14ac:dyDescent="0.25">
      <c r="A16" s="22"/>
      <c r="B16" s="16"/>
      <c r="C16" s="63">
        <v>7.0000000000000007E-2</v>
      </c>
      <c r="D16" s="29" t="s">
        <v>55</v>
      </c>
      <c r="E16" s="29"/>
      <c r="F16" s="44"/>
      <c r="G16" s="16"/>
      <c r="H16" s="16"/>
      <c r="I16" s="16"/>
      <c r="J16" s="17"/>
      <c r="K16" s="10"/>
    </row>
    <row r="17" spans="1:11" x14ac:dyDescent="0.25">
      <c r="A17" s="22"/>
      <c r="B17" s="16"/>
      <c r="C17" s="16"/>
      <c r="D17" s="16"/>
      <c r="E17" s="16"/>
      <c r="F17" s="16"/>
      <c r="G17" s="16"/>
      <c r="H17" s="16"/>
      <c r="I17" s="16"/>
      <c r="J17" s="17"/>
      <c r="K17" s="10"/>
    </row>
    <row r="18" spans="1:11" ht="15.75" thickBot="1" x14ac:dyDescent="0.3">
      <c r="A18" s="64" t="s">
        <v>7</v>
      </c>
      <c r="B18" s="52"/>
      <c r="C18" s="26" t="s">
        <v>62</v>
      </c>
      <c r="D18" s="26"/>
      <c r="E18" s="26"/>
      <c r="F18" s="26"/>
      <c r="G18" s="26"/>
      <c r="H18" s="26"/>
      <c r="I18" s="26"/>
      <c r="J18" s="27"/>
      <c r="K18" s="10"/>
    </row>
    <row r="19" spans="1:11" ht="15" customHeight="1" x14ac:dyDescent="0.25">
      <c r="K19" s="10"/>
    </row>
    <row r="20" spans="1:11" x14ac:dyDescent="0.25">
      <c r="K20" s="10"/>
    </row>
    <row r="21" spans="1:11" x14ac:dyDescent="0.25">
      <c r="K21" s="10"/>
    </row>
    <row r="22" spans="1:11" x14ac:dyDescent="0.25">
      <c r="K22" s="10"/>
    </row>
    <row r="23" spans="1:11" ht="15" customHeight="1" x14ac:dyDescent="0.25">
      <c r="K23" s="10"/>
    </row>
    <row r="24" spans="1:11" ht="15" customHeight="1" x14ac:dyDescent="0.25">
      <c r="K24" s="10"/>
    </row>
    <row r="25" spans="1:11" ht="15" customHeight="1" x14ac:dyDescent="0.25">
      <c r="K25" s="10"/>
    </row>
    <row r="26" spans="1:11" ht="15" customHeight="1" x14ac:dyDescent="0.25">
      <c r="K26" s="10"/>
    </row>
    <row r="27" spans="1:11" ht="15" customHeight="1" x14ac:dyDescent="0.25">
      <c r="K27" s="10"/>
    </row>
    <row r="28" spans="1:11" ht="15" customHeight="1" x14ac:dyDescent="0.25">
      <c r="K28" s="10"/>
    </row>
    <row r="29" spans="1:11" x14ac:dyDescent="0.25">
      <c r="K29" s="10"/>
    </row>
    <row r="30" spans="1:11" x14ac:dyDescent="0.25">
      <c r="K30" s="10"/>
    </row>
    <row r="31" spans="1:11" x14ac:dyDescent="0.25">
      <c r="K31" s="10"/>
    </row>
    <row r="32" spans="1:11" x14ac:dyDescent="0.25">
      <c r="K32" s="10"/>
    </row>
    <row r="33" spans="1:11" x14ac:dyDescent="0.25">
      <c r="K33" s="10"/>
    </row>
    <row r="34" spans="1:11" x14ac:dyDescent="0.25">
      <c r="K34" s="10"/>
    </row>
    <row r="35" spans="1:11" x14ac:dyDescent="0.25">
      <c r="K35" s="10"/>
    </row>
    <row r="36" spans="1:11" x14ac:dyDescent="0.25">
      <c r="K36" s="10"/>
    </row>
    <row r="37" spans="1:11" x14ac:dyDescent="0.25">
      <c r="K37" s="10"/>
    </row>
    <row r="38" spans="1:11" x14ac:dyDescent="0.25">
      <c r="K38" s="10"/>
    </row>
    <row r="39" spans="1:11" x14ac:dyDescent="0.25">
      <c r="A39" s="11"/>
      <c r="B39" s="11"/>
      <c r="K39" s="10"/>
    </row>
    <row r="40" spans="1:11" x14ac:dyDescent="0.25">
      <c r="K40" s="10"/>
    </row>
    <row r="41" spans="1:11" x14ac:dyDescent="0.25">
      <c r="K41" s="10"/>
    </row>
    <row r="42" spans="1:11" x14ac:dyDescent="0.25">
      <c r="K42" s="10"/>
    </row>
    <row r="43" spans="1:11" x14ac:dyDescent="0.25">
      <c r="K43" s="10"/>
    </row>
    <row r="44" spans="1:11" x14ac:dyDescent="0.25">
      <c r="K44" s="10"/>
    </row>
    <row r="45" spans="1:11" x14ac:dyDescent="0.25">
      <c r="K45" s="10"/>
    </row>
    <row r="46" spans="1:11" x14ac:dyDescent="0.25">
      <c r="K46" s="10"/>
    </row>
    <row r="47" spans="1:11" x14ac:dyDescent="0.25">
      <c r="K47" s="10"/>
    </row>
    <row r="48" spans="1:11" x14ac:dyDescent="0.25">
      <c r="K48" s="10"/>
    </row>
    <row r="49" spans="11:11" x14ac:dyDescent="0.25">
      <c r="K49" s="10"/>
    </row>
  </sheetData>
  <sheetProtection algorithmName="SHA-512" hashValue="xGqmcdlqA9CL5MLHc5hAIem+2SEiVyOn2SJMpRCuUHOCU8U8hY5N7TISTIJk1lqj/1k+pcATvJxSMZuL9sVrlg==" saltValue="IJnWe/Zxjdhc/4w/y/OzcQ==" spinCount="100000" sheet="1" objects="1" scenarios="1" formatCells="0" formatColumns="0" formatRows="0"/>
  <hyperlinks>
    <hyperlink ref="J1" location="TOC!A1" display="Return to TOC" xr:uid="{0D7FA22E-5BA5-43E2-ADFA-0D06650F8C96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W-Bahnemann-Ch61</vt:lpstr>
      <vt:lpstr>W-Bahnemann-Ch62</vt:lpstr>
      <vt:lpstr>W-Bahnemann-Ch63</vt:lpstr>
      <vt:lpstr>W-Bahnemann-Ch64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2022-01-17T20:15:01Z</dcterms:modified>
</cp:coreProperties>
</file>