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athan\Documents\BattleActs\Exam 8\Excel Files\"/>
    </mc:Choice>
  </mc:AlternateContent>
  <xr:revisionPtr revIDLastSave="0" documentId="13_ncr:1_{A7D7440C-752B-43A9-B3A6-64C1F40596D6}" xr6:coauthVersionLast="47" xr6:coauthVersionMax="47" xr10:uidLastSave="{00000000-0000-0000-0000-000000000000}"/>
  <bookViews>
    <workbookView xWindow="-108" yWindow="-108" windowWidth="23256" windowHeight="12576" xr2:uid="{E5E47C2A-CB7B-4DFD-9733-DC985EEB6B82}"/>
  </bookViews>
  <sheets>
    <sheet name="TOC" sheetId="1" r:id="rId1"/>
    <sheet name="W-Fisher_TableL1" sheetId="17" r:id="rId2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5" i="17" l="1"/>
  <c r="I49" i="17"/>
  <c r="J46" i="17"/>
  <c r="I45" i="17"/>
  <c r="I37" i="17"/>
  <c r="C13" i="17"/>
  <c r="I12" i="17"/>
  <c r="I11" i="17"/>
  <c r="C11" i="17"/>
  <c r="C8" i="17"/>
  <c r="C7" i="17"/>
  <c r="I6" i="17"/>
  <c r="C6" i="17"/>
  <c r="I5" i="17"/>
  <c r="I4" i="17"/>
  <c r="I3" i="17"/>
  <c r="J49" i="17" l="1"/>
</calcChain>
</file>

<file path=xl/sharedStrings.xml><?xml version="1.0" encoding="utf-8"?>
<sst xmlns="http://schemas.openxmlformats.org/spreadsheetml/2006/main" count="29" uniqueCount="28">
  <si>
    <t>Question</t>
  </si>
  <si>
    <t>Sheet</t>
  </si>
  <si>
    <t>Type</t>
  </si>
  <si>
    <t>Reading:</t>
  </si>
  <si>
    <t>Model:</t>
  </si>
  <si>
    <t>Problem Type:</t>
  </si>
  <si>
    <t>Given</t>
  </si>
  <si>
    <t>Find</t>
  </si>
  <si>
    <t>Return to TOC</t>
  </si>
  <si>
    <t>Solution</t>
  </si>
  <si>
    <t>Exam 8: Fisher – Table L</t>
  </si>
  <si>
    <t>W-Fisher-TableL1</t>
  </si>
  <si>
    <t>Fisher.TableL</t>
  </si>
  <si>
    <t>Source text: Chapter 3 Q14</t>
  </si>
  <si>
    <t>Draw a Lee diagram and calculate the Table L insurance charge and savings</t>
  </si>
  <si>
    <t>A policy has the following properties:</t>
  </si>
  <si>
    <t xml:space="preserve">Next, we need to plot the limited loss distribution. Recall the formula for the Table L entry ratio is </t>
  </si>
  <si>
    <t>Draw a Lee diagram representing this policy and calculate the following:</t>
  </si>
  <si>
    <t xml:space="preserve">Since the limited loss distribution is continuous and uniform, we know it will be represented by a straight line. </t>
  </si>
  <si>
    <t>a)</t>
  </si>
  <si>
    <t>b)</t>
  </si>
  <si>
    <t>Bringing this all together yields the following Lee diagram</t>
  </si>
  <si>
    <t>Table L insurance charge = A + B + C</t>
  </si>
  <si>
    <t>Table L insurance savings = A + E</t>
  </si>
  <si>
    <t xml:space="preserve">Note the area under the curve F is equal to 1 and we can calculate x-axis coordinates by taking the ratio of the entry ratio to the maximum </t>
  </si>
  <si>
    <t>entry ratio for each curve. This gives</t>
  </si>
  <si>
    <t>Then using</t>
  </si>
  <si>
    <t>Problem Set 2 – Solutions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</si>
</sst>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4" fillId="0" borderId="0" xfId="1" applyFill="1" applyAlignment="1">
      <alignment horizontal="center"/>
    </xf>
    <xf numFmtId="0" fontId="0" fillId="0" borderId="0" xfId="0" applyFill="1" applyAlignment="1">
      <alignment horizontal="center"/>
    </xf>
    <xf numFmtId="0" fontId="4" fillId="2" borderId="4" xfId="1" applyFill="1" applyBorder="1" applyAlignment="1" applyProtection="1">
      <alignment horizontal="right"/>
    </xf>
    <xf numFmtId="0" fontId="3" fillId="0" borderId="0" xfId="0" applyFont="1" applyFill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0" fillId="0" borderId="0" xfId="0" applyProtection="1">
      <protection locked="0"/>
    </xf>
    <xf numFmtId="3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0" fontId="8" fillId="0" borderId="0" xfId="0" applyFont="1" applyAlignment="1" applyProtection="1">
      <alignment horizontal="right"/>
      <protection locked="0"/>
    </xf>
    <xf numFmtId="0" fontId="0" fillId="3" borderId="0" xfId="0" applyFill="1" applyProtection="1">
      <protection locked="0"/>
    </xf>
    <xf numFmtId="3" fontId="0" fillId="3" borderId="0" xfId="0" applyNumberFormat="1" applyFill="1" applyProtection="1"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2" borderId="2" xfId="0" applyFont="1" applyFill="1" applyBorder="1" applyProtection="1"/>
    <xf numFmtId="0" fontId="0" fillId="2" borderId="3" xfId="0" applyFill="1" applyBorder="1" applyProtection="1"/>
    <xf numFmtId="0" fontId="6" fillId="2" borderId="3" xfId="0" applyFont="1" applyFill="1" applyBorder="1" applyProtection="1"/>
    <xf numFmtId="0" fontId="1" fillId="2" borderId="5" xfId="0" applyFont="1" applyFill="1" applyBorder="1" applyProtection="1"/>
    <xf numFmtId="0" fontId="0" fillId="2" borderId="0" xfId="0" applyFill="1" applyBorder="1" applyProtection="1"/>
    <xf numFmtId="0" fontId="0" fillId="2" borderId="6" xfId="0" applyFill="1" applyBorder="1" applyProtection="1"/>
    <xf numFmtId="3" fontId="0" fillId="2" borderId="5" xfId="0" applyNumberFormat="1" applyFill="1" applyBorder="1" applyProtection="1"/>
    <xf numFmtId="3" fontId="0" fillId="2" borderId="0" xfId="0" applyNumberFormat="1" applyFill="1" applyBorder="1" applyProtection="1"/>
    <xf numFmtId="3" fontId="0" fillId="2" borderId="6" xfId="0" applyNumberFormat="1" applyFill="1" applyBorder="1" applyProtection="1"/>
    <xf numFmtId="3" fontId="1" fillId="2" borderId="5" xfId="0" applyNumberFormat="1" applyFont="1" applyFill="1" applyBorder="1" applyProtection="1"/>
    <xf numFmtId="0" fontId="2" fillId="2" borderId="5" xfId="0" applyFont="1" applyFill="1" applyBorder="1" applyProtection="1"/>
    <xf numFmtId="0" fontId="2" fillId="2" borderId="0" xfId="0" applyFont="1" applyFill="1" applyBorder="1" applyProtection="1"/>
    <xf numFmtId="3" fontId="2" fillId="2" borderId="0" xfId="0" applyNumberFormat="1" applyFont="1" applyFill="1" applyBorder="1" applyProtection="1"/>
    <xf numFmtId="0" fontId="8" fillId="2" borderId="0" xfId="0" applyFont="1" applyFill="1" applyBorder="1" applyProtection="1"/>
    <xf numFmtId="3" fontId="0" fillId="2" borderId="7" xfId="0" applyNumberFormat="1" applyFill="1" applyBorder="1" applyProtection="1"/>
    <xf numFmtId="3" fontId="0" fillId="2" borderId="8" xfId="0" applyNumberFormat="1" applyFill="1" applyBorder="1" applyProtection="1"/>
    <xf numFmtId="0" fontId="0" fillId="2" borderId="8" xfId="0" applyFill="1" applyBorder="1" applyProtection="1"/>
    <xf numFmtId="0" fontId="0" fillId="2" borderId="9" xfId="0" applyFill="1" applyBorder="1" applyProtection="1"/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2</xdr:col>
      <xdr:colOff>1210522</xdr:colOff>
      <xdr:row>4</xdr:row>
      <xdr:rowOff>70486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7DE5A5-F1B0-4C95-86A1-CA4481F94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3334597" cy="8007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84666</xdr:colOff>
      <xdr:row>6</xdr:row>
      <xdr:rowOff>122766</xdr:rowOff>
    </xdr:from>
    <xdr:ext cx="2157385" cy="35112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E123CD62-01B1-42DE-8642-FF1DD96D6164}"/>
                </a:ext>
              </a:extLst>
            </xdr:cNvPr>
            <xdr:cNvSpPr txBox="1"/>
          </xdr:nvSpPr>
          <xdr:spPr>
            <a:xfrm>
              <a:off x="14143566" y="1265766"/>
              <a:ext cx="2157385" cy="351122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Limited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Aggregate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Loss</m:t>
                        </m:r>
                      </m:num>
                      <m:den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Expected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Unlimited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Aggregate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 </m:t>
                        </m:r>
                        <m:r>
                          <m:rPr>
                            <m:nor/>
                          </m:rPr>
                          <a:rPr lang="en-US" sz="1100" b="0" i="0">
                            <a:latin typeface="Cambria Math" panose="02040503050406030204" pitchFamily="18" charset="0"/>
                          </a:rPr>
                          <m:t>Loss</m:t>
                        </m:r>
                      </m:den>
                    </m:f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E123CD62-01B1-42DE-8642-FF1DD96D6164}"/>
                </a:ext>
              </a:extLst>
            </xdr:cNvPr>
            <xdr:cNvSpPr txBox="1"/>
          </xdr:nvSpPr>
          <xdr:spPr>
            <a:xfrm>
              <a:off x="14143566" y="1265766"/>
              <a:ext cx="2157385" cy="351122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"Limited Aggregate Loss" </a:t>
              </a:r>
              <a:r>
                <a:rPr lang="en-GB" sz="1100" b="0" i="0">
                  <a:latin typeface="Cambria Math" panose="02040503050406030204" pitchFamily="18" charset="0"/>
                </a:rPr>
                <a:t>/</a:t>
              </a:r>
              <a:r>
                <a:rPr lang="en-US" sz="1100" b="0" i="0">
                  <a:latin typeface="Cambria Math" panose="02040503050406030204" pitchFamily="18" charset="0"/>
                </a:rPr>
                <a:t>"Expected Unlimited Aggregate Loss" </a:t>
              </a:r>
              <a:endParaRPr lang="en-GB" sz="1100"/>
            </a:p>
          </xdr:txBody>
        </xdr:sp>
      </mc:Fallback>
    </mc:AlternateContent>
    <xdr:clientData/>
  </xdr:oneCellAnchor>
  <xdr:oneCellAnchor>
    <xdr:from>
      <xdr:col>9</xdr:col>
      <xdr:colOff>84667</xdr:colOff>
      <xdr:row>46</xdr:row>
      <xdr:rowOff>4233</xdr:rowOff>
    </xdr:from>
    <xdr:ext cx="1278170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258FEF3B-B4B6-42A7-9B64-9B71206B77F0}"/>
                </a:ext>
              </a:extLst>
            </xdr:cNvPr>
            <xdr:cNvSpPr txBox="1"/>
          </xdr:nvSpPr>
          <xdr:spPr>
            <a:xfrm>
              <a:off x="9019117" y="8767233"/>
              <a:ext cx="127817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𝜓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bSup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sSubSup>
                      <m:sSubSupPr>
                        <m:ctrlPr>
                          <a:rPr lang="en-GB" sz="110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𝜙</m:t>
                        </m:r>
                      </m:e>
                      <m:sub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𝐷</m:t>
                        </m:r>
                      </m:sub>
                      <m:sup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∗</m:t>
                        </m:r>
                      </m:sup>
                    </m:sSubSup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𝑟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+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𝑟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 −1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id="{258FEF3B-B4B6-42A7-9B64-9B71206B77F0}"/>
                </a:ext>
              </a:extLst>
            </xdr:cNvPr>
            <xdr:cNvSpPr txBox="1"/>
          </xdr:nvSpPr>
          <xdr:spPr>
            <a:xfrm>
              <a:off x="9019117" y="8767233"/>
              <a:ext cx="1278170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𝜓_𝐷^∗=𝜙</a:t>
              </a:r>
              <a:r>
                <a:rPr lang="en-GB" sz="1100" b="0" i="0">
                  <a:latin typeface="Cambria Math" panose="02040503050406030204" pitchFamily="18" charset="0"/>
                </a:rPr>
                <a:t>_</a:t>
              </a:r>
              <a:r>
                <a:rPr lang="en-US" sz="1100" b="0" i="0">
                  <a:latin typeface="Cambria Math" panose="02040503050406030204" pitchFamily="18" charset="0"/>
                </a:rPr>
                <a:t>𝐷^∗ (𝑟)+𝑟 −1</a:t>
              </a:r>
              <a:endParaRPr lang="en-GB" sz="1100"/>
            </a:p>
          </xdr:txBody>
        </xdr:sp>
      </mc:Fallback>
    </mc:AlternateContent>
    <xdr:clientData/>
  </xdr:oneCellAnchor>
  <xdr:twoCellAnchor editAs="oneCell">
    <xdr:from>
      <xdr:col>10</xdr:col>
      <xdr:colOff>352425</xdr:colOff>
      <xdr:row>14</xdr:row>
      <xdr:rowOff>57150</xdr:rowOff>
    </xdr:from>
    <xdr:to>
      <xdr:col>16</xdr:col>
      <xdr:colOff>1534927</xdr:colOff>
      <xdr:row>35</xdr:row>
      <xdr:rowOff>133249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AF16E8D-DB9D-4D82-AD0D-DD682A48F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175" y="2733675"/>
          <a:ext cx="3916177" cy="4076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F8C90-0776-46BA-8587-527ABF3B4816}">
  <dimension ref="A5:C130"/>
  <sheetViews>
    <sheetView showGridLines="0" tabSelected="1" workbookViewId="0"/>
  </sheetViews>
  <sheetFormatPr defaultRowHeight="14.4" x14ac:dyDescent="0.3"/>
  <cols>
    <col min="1" max="1" width="9.109375" style="1"/>
    <col min="2" max="2" width="22.6640625" style="2" customWidth="1"/>
    <col min="3" max="3" width="64" style="1" customWidth="1"/>
  </cols>
  <sheetData>
    <row r="5" spans="1:3" ht="15" customHeight="1" x14ac:dyDescent="0.3">
      <c r="A5" s="36" t="s">
        <v>10</v>
      </c>
      <c r="B5" s="36"/>
      <c r="C5" s="36"/>
    </row>
    <row r="6" spans="1:3" ht="15" customHeight="1" x14ac:dyDescent="0.3">
      <c r="A6" s="36"/>
      <c r="B6" s="36"/>
      <c r="C6" s="36"/>
    </row>
    <row r="7" spans="1:3" ht="15" customHeight="1" x14ac:dyDescent="0.3"/>
    <row r="8" spans="1:3" ht="15" customHeight="1" x14ac:dyDescent="0.35">
      <c r="A8" s="37" t="s">
        <v>27</v>
      </c>
      <c r="B8" s="37"/>
      <c r="C8" s="37"/>
    </row>
    <row r="9" spans="1:3" ht="21" x14ac:dyDescent="0.4">
      <c r="A9" s="7"/>
      <c r="B9" s="7"/>
      <c r="C9" s="7"/>
    </row>
    <row r="10" spans="1:3" x14ac:dyDescent="0.3">
      <c r="A10" s="3" t="s">
        <v>0</v>
      </c>
      <c r="B10" s="3" t="s">
        <v>1</v>
      </c>
      <c r="C10" s="3" t="s">
        <v>2</v>
      </c>
    </row>
    <row r="11" spans="1:3" x14ac:dyDescent="0.3">
      <c r="A11" s="4">
        <v>1</v>
      </c>
      <c r="B11" s="2" t="s">
        <v>11</v>
      </c>
      <c r="C11" s="1" t="s">
        <v>14</v>
      </c>
    </row>
    <row r="12" spans="1:3" x14ac:dyDescent="0.3">
      <c r="A12" s="4"/>
    </row>
    <row r="13" spans="1:3" x14ac:dyDescent="0.3">
      <c r="A13" s="4"/>
    </row>
    <row r="14" spans="1:3" x14ac:dyDescent="0.3">
      <c r="A14" s="4"/>
    </row>
    <row r="15" spans="1:3" x14ac:dyDescent="0.3">
      <c r="A15" s="4"/>
    </row>
    <row r="16" spans="1:3" x14ac:dyDescent="0.3">
      <c r="A16" s="4"/>
    </row>
    <row r="17" spans="1:1" x14ac:dyDescent="0.3">
      <c r="A17" s="4"/>
    </row>
    <row r="18" spans="1:1" x14ac:dyDescent="0.3">
      <c r="A18" s="4"/>
    </row>
    <row r="19" spans="1:1" x14ac:dyDescent="0.3">
      <c r="A19" s="5"/>
    </row>
    <row r="20" spans="1:1" x14ac:dyDescent="0.3">
      <c r="A20" s="5"/>
    </row>
    <row r="21" spans="1:1" x14ac:dyDescent="0.3">
      <c r="A21" s="5"/>
    </row>
    <row r="22" spans="1:1" x14ac:dyDescent="0.3">
      <c r="A22" s="5"/>
    </row>
    <row r="23" spans="1:1" x14ac:dyDescent="0.3">
      <c r="A23" s="5"/>
    </row>
    <row r="24" spans="1:1" x14ac:dyDescent="0.3">
      <c r="A24" s="5"/>
    </row>
    <row r="25" spans="1:1" x14ac:dyDescent="0.3">
      <c r="A25" s="5"/>
    </row>
    <row r="26" spans="1:1" x14ac:dyDescent="0.3">
      <c r="A26" s="5"/>
    </row>
    <row r="27" spans="1:1" x14ac:dyDescent="0.3">
      <c r="A27" s="5"/>
    </row>
    <row r="28" spans="1:1" x14ac:dyDescent="0.3">
      <c r="A28" s="5"/>
    </row>
    <row r="29" spans="1:1" x14ac:dyDescent="0.3">
      <c r="A29" s="5"/>
    </row>
    <row r="30" spans="1:1" x14ac:dyDescent="0.3">
      <c r="A30" s="5"/>
    </row>
    <row r="31" spans="1:1" x14ac:dyDescent="0.3">
      <c r="A31" s="5"/>
    </row>
    <row r="32" spans="1:1" x14ac:dyDescent="0.3">
      <c r="A32" s="5"/>
    </row>
    <row r="33" spans="1:1" x14ac:dyDescent="0.3">
      <c r="A33" s="5"/>
    </row>
    <row r="34" spans="1:1" x14ac:dyDescent="0.3">
      <c r="A34" s="5"/>
    </row>
    <row r="35" spans="1:1" x14ac:dyDescent="0.3">
      <c r="A35" s="5"/>
    </row>
    <row r="36" spans="1:1" x14ac:dyDescent="0.3">
      <c r="A36" s="5"/>
    </row>
    <row r="37" spans="1:1" x14ac:dyDescent="0.3">
      <c r="A37" s="5"/>
    </row>
    <row r="38" spans="1:1" x14ac:dyDescent="0.3">
      <c r="A38" s="5"/>
    </row>
    <row r="39" spans="1:1" x14ac:dyDescent="0.3">
      <c r="A39" s="5"/>
    </row>
    <row r="40" spans="1:1" x14ac:dyDescent="0.3">
      <c r="A40" s="5"/>
    </row>
    <row r="41" spans="1:1" x14ac:dyDescent="0.3">
      <c r="A41" s="5"/>
    </row>
    <row r="42" spans="1:1" x14ac:dyDescent="0.3">
      <c r="A42" s="5"/>
    </row>
    <row r="43" spans="1:1" x14ac:dyDescent="0.3">
      <c r="A43" s="5"/>
    </row>
    <row r="44" spans="1:1" x14ac:dyDescent="0.3">
      <c r="A44" s="5"/>
    </row>
    <row r="45" spans="1:1" x14ac:dyDescent="0.3">
      <c r="A45" s="5"/>
    </row>
    <row r="46" spans="1:1" x14ac:dyDescent="0.3">
      <c r="A46" s="5"/>
    </row>
    <row r="47" spans="1:1" x14ac:dyDescent="0.3">
      <c r="A47" s="5"/>
    </row>
    <row r="48" spans="1:1" x14ac:dyDescent="0.3">
      <c r="A48" s="5"/>
    </row>
    <row r="49" spans="1:1" x14ac:dyDescent="0.3">
      <c r="A49" s="5"/>
    </row>
    <row r="50" spans="1:1" x14ac:dyDescent="0.3">
      <c r="A50" s="5"/>
    </row>
    <row r="51" spans="1:1" x14ac:dyDescent="0.3">
      <c r="A51" s="5"/>
    </row>
    <row r="52" spans="1:1" x14ac:dyDescent="0.3">
      <c r="A52" s="5"/>
    </row>
    <row r="53" spans="1:1" x14ac:dyDescent="0.3">
      <c r="A53" s="5"/>
    </row>
    <row r="54" spans="1:1" x14ac:dyDescent="0.3">
      <c r="A54" s="5"/>
    </row>
    <row r="55" spans="1:1" x14ac:dyDescent="0.3">
      <c r="A55" s="5"/>
    </row>
    <row r="56" spans="1:1" x14ac:dyDescent="0.3">
      <c r="A56" s="5"/>
    </row>
    <row r="57" spans="1:1" x14ac:dyDescent="0.3">
      <c r="A57" s="5"/>
    </row>
    <row r="58" spans="1:1" x14ac:dyDescent="0.3">
      <c r="A58" s="5"/>
    </row>
    <row r="59" spans="1:1" x14ac:dyDescent="0.3">
      <c r="A59" s="5"/>
    </row>
    <row r="60" spans="1:1" x14ac:dyDescent="0.3">
      <c r="A60" s="5"/>
    </row>
    <row r="61" spans="1:1" x14ac:dyDescent="0.3">
      <c r="A61" s="5"/>
    </row>
    <row r="62" spans="1:1" x14ac:dyDescent="0.3">
      <c r="A62" s="5"/>
    </row>
    <row r="63" spans="1:1" x14ac:dyDescent="0.3">
      <c r="A63" s="5"/>
    </row>
    <row r="64" spans="1:1" x14ac:dyDescent="0.3">
      <c r="A64" s="5"/>
    </row>
    <row r="65" spans="1:1" x14ac:dyDescent="0.3">
      <c r="A65" s="5"/>
    </row>
    <row r="66" spans="1:1" x14ac:dyDescent="0.3">
      <c r="A66" s="5"/>
    </row>
    <row r="67" spans="1:1" x14ac:dyDescent="0.3">
      <c r="A67" s="5"/>
    </row>
    <row r="68" spans="1:1" x14ac:dyDescent="0.3">
      <c r="A68" s="5"/>
    </row>
    <row r="69" spans="1:1" x14ac:dyDescent="0.3">
      <c r="A69" s="5"/>
    </row>
    <row r="70" spans="1:1" x14ac:dyDescent="0.3">
      <c r="A70" s="5"/>
    </row>
    <row r="71" spans="1:1" x14ac:dyDescent="0.3">
      <c r="A71" s="5"/>
    </row>
    <row r="72" spans="1:1" x14ac:dyDescent="0.3">
      <c r="A72" s="5"/>
    </row>
    <row r="73" spans="1:1" x14ac:dyDescent="0.3">
      <c r="A73" s="5"/>
    </row>
    <row r="74" spans="1:1" x14ac:dyDescent="0.3">
      <c r="A74" s="5"/>
    </row>
    <row r="75" spans="1:1" x14ac:dyDescent="0.3">
      <c r="A75" s="5"/>
    </row>
    <row r="76" spans="1:1" x14ac:dyDescent="0.3">
      <c r="A76" s="5"/>
    </row>
    <row r="77" spans="1:1" x14ac:dyDescent="0.3">
      <c r="A77" s="5"/>
    </row>
    <row r="78" spans="1:1" x14ac:dyDescent="0.3">
      <c r="A78" s="5"/>
    </row>
    <row r="79" spans="1:1" x14ac:dyDescent="0.3">
      <c r="A79" s="5"/>
    </row>
    <row r="80" spans="1:1" x14ac:dyDescent="0.3">
      <c r="A80" s="5"/>
    </row>
    <row r="81" spans="1:1" x14ac:dyDescent="0.3">
      <c r="A81" s="5"/>
    </row>
    <row r="82" spans="1:1" x14ac:dyDescent="0.3">
      <c r="A82" s="5"/>
    </row>
    <row r="83" spans="1:1" x14ac:dyDescent="0.3">
      <c r="A83" s="5"/>
    </row>
    <row r="84" spans="1:1" x14ac:dyDescent="0.3">
      <c r="A84" s="5"/>
    </row>
    <row r="85" spans="1:1" x14ac:dyDescent="0.3">
      <c r="A85" s="5"/>
    </row>
    <row r="86" spans="1:1" x14ac:dyDescent="0.3">
      <c r="A86" s="5"/>
    </row>
    <row r="88" spans="1:1" x14ac:dyDescent="0.3">
      <c r="A88" s="5"/>
    </row>
    <row r="89" spans="1:1" x14ac:dyDescent="0.3">
      <c r="A89" s="5"/>
    </row>
    <row r="90" spans="1:1" x14ac:dyDescent="0.3">
      <c r="A90" s="5"/>
    </row>
    <row r="91" spans="1:1" x14ac:dyDescent="0.3">
      <c r="A91" s="5"/>
    </row>
    <row r="92" spans="1:1" x14ac:dyDescent="0.3">
      <c r="A92" s="5"/>
    </row>
    <row r="93" spans="1:1" x14ac:dyDescent="0.3">
      <c r="A93" s="5"/>
    </row>
    <row r="94" spans="1:1" x14ac:dyDescent="0.3">
      <c r="A94" s="5"/>
    </row>
    <row r="95" spans="1:1" x14ac:dyDescent="0.3">
      <c r="A95" s="5"/>
    </row>
    <row r="96" spans="1:1" x14ac:dyDescent="0.3">
      <c r="A96" s="5"/>
    </row>
    <row r="97" spans="1:1" x14ac:dyDescent="0.3">
      <c r="A97" s="5"/>
    </row>
    <row r="98" spans="1:1" x14ac:dyDescent="0.3">
      <c r="A98" s="5"/>
    </row>
    <row r="99" spans="1:1" x14ac:dyDescent="0.3">
      <c r="A99" s="5"/>
    </row>
    <row r="100" spans="1:1" x14ac:dyDescent="0.3">
      <c r="A100" s="5"/>
    </row>
    <row r="101" spans="1:1" x14ac:dyDescent="0.3">
      <c r="A101" s="5"/>
    </row>
    <row r="102" spans="1:1" x14ac:dyDescent="0.3">
      <c r="A102" s="5"/>
    </row>
    <row r="103" spans="1:1" x14ac:dyDescent="0.3">
      <c r="A103" s="5"/>
    </row>
    <row r="104" spans="1:1" x14ac:dyDescent="0.3">
      <c r="A104" s="5"/>
    </row>
    <row r="105" spans="1:1" x14ac:dyDescent="0.3">
      <c r="A105" s="5"/>
    </row>
    <row r="106" spans="1:1" x14ac:dyDescent="0.3">
      <c r="A106" s="5"/>
    </row>
    <row r="107" spans="1:1" x14ac:dyDescent="0.3">
      <c r="A107" s="5"/>
    </row>
    <row r="108" spans="1:1" x14ac:dyDescent="0.3">
      <c r="A108" s="5"/>
    </row>
    <row r="109" spans="1:1" x14ac:dyDescent="0.3">
      <c r="A109" s="5"/>
    </row>
    <row r="110" spans="1:1" x14ac:dyDescent="0.3">
      <c r="A110" s="5"/>
    </row>
    <row r="111" spans="1:1" x14ac:dyDescent="0.3">
      <c r="A111" s="5"/>
    </row>
    <row r="112" spans="1:1" x14ac:dyDescent="0.3">
      <c r="A112" s="5"/>
    </row>
    <row r="113" spans="1:1" x14ac:dyDescent="0.3">
      <c r="A113" s="5"/>
    </row>
    <row r="114" spans="1:1" x14ac:dyDescent="0.3">
      <c r="A114" s="5"/>
    </row>
    <row r="115" spans="1:1" x14ac:dyDescent="0.3">
      <c r="A115" s="5"/>
    </row>
    <row r="116" spans="1:1" x14ac:dyDescent="0.3">
      <c r="A116" s="5"/>
    </row>
    <row r="117" spans="1:1" x14ac:dyDescent="0.3">
      <c r="A117" s="5"/>
    </row>
    <row r="118" spans="1:1" x14ac:dyDescent="0.3">
      <c r="A118" s="5"/>
    </row>
    <row r="119" spans="1:1" x14ac:dyDescent="0.3">
      <c r="A119" s="5"/>
    </row>
    <row r="120" spans="1:1" x14ac:dyDescent="0.3">
      <c r="A120" s="5"/>
    </row>
    <row r="121" spans="1:1" x14ac:dyDescent="0.3">
      <c r="A121" s="5"/>
    </row>
    <row r="122" spans="1:1" x14ac:dyDescent="0.3">
      <c r="A122" s="5"/>
    </row>
    <row r="123" spans="1:1" x14ac:dyDescent="0.3">
      <c r="A123" s="5"/>
    </row>
    <row r="124" spans="1:1" x14ac:dyDescent="0.3">
      <c r="A124" s="5"/>
    </row>
    <row r="125" spans="1:1" x14ac:dyDescent="0.3">
      <c r="A125" s="5"/>
    </row>
    <row r="126" spans="1:1" x14ac:dyDescent="0.3">
      <c r="A126" s="5"/>
    </row>
    <row r="127" spans="1:1" x14ac:dyDescent="0.3">
      <c r="A127" s="5"/>
    </row>
    <row r="128" spans="1:1" x14ac:dyDescent="0.3">
      <c r="A128" s="5"/>
    </row>
    <row r="129" spans="1:1" x14ac:dyDescent="0.3">
      <c r="A129" s="5"/>
    </row>
    <row r="130" spans="1:1" x14ac:dyDescent="0.3">
      <c r="A130" s="5"/>
    </row>
  </sheetData>
  <sheetProtection algorithmName="SHA-512" hashValue="W7HaM0GcGQhw7XtclJbS/1eo+AZilS27kLQyUXmw7iCk7jcQWVnkzPm9j4TkvBWNtlwZxqccFuTiqXxnvXZ5Mg==" saltValue="ApAQZM5GBhRQmCtFNvmenQ==" spinCount="100000" sheet="1" objects="1" scenarios="1" formatCells="0" formatColumns="0" formatRows="0"/>
  <mergeCells count="2">
    <mergeCell ref="A5:C6"/>
    <mergeCell ref="A8:C8"/>
  </mergeCells>
  <hyperlinks>
    <hyperlink ref="A11" location="'W-Fisher_TableL1'!A1" display="'W-Fisher_TableL1'!A1" xr:uid="{DC971D5C-483B-4A01-B4E0-7E9F4C0FB7EB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7129A-C3A0-4BD7-9675-CA4EB932E98A}">
  <sheetPr codeName="Sheet75"/>
  <dimension ref="A1:W158"/>
  <sheetViews>
    <sheetView zoomScaleNormal="100" workbookViewId="0">
      <selection activeCell="J51" sqref="J51"/>
    </sheetView>
  </sheetViews>
  <sheetFormatPr defaultColWidth="9.109375" defaultRowHeight="14.4" x14ac:dyDescent="0.3"/>
  <cols>
    <col min="1" max="1" width="10.6640625" style="10" customWidth="1"/>
    <col min="2" max="2" width="5.5546875" style="10" customWidth="1"/>
    <col min="3" max="3" width="7.5546875" style="10" customWidth="1"/>
    <col min="4" max="4" width="22.88671875" style="10" customWidth="1"/>
    <col min="5" max="5" width="17.6640625" style="10" customWidth="1"/>
    <col min="6" max="6" width="12.33203125" style="10" customWidth="1"/>
    <col min="7" max="7" width="12.5546875" style="10" bestFit="1" customWidth="1"/>
    <col min="8" max="8" width="2.6640625" style="10" customWidth="1"/>
    <col min="9" max="9" width="9.33203125" style="10" customWidth="1"/>
    <col min="10" max="10" width="11.5546875" style="10" customWidth="1"/>
    <col min="11" max="11" width="6.44140625" style="10" customWidth="1"/>
    <col min="12" max="12" width="9.33203125" style="10" customWidth="1"/>
    <col min="13" max="13" width="11.88671875" style="10" customWidth="1"/>
    <col min="14" max="14" width="2.88671875" style="10" customWidth="1"/>
    <col min="15" max="15" width="4.33203125" style="10" customWidth="1"/>
    <col min="16" max="16" width="6.33203125" style="10" customWidth="1"/>
    <col min="17" max="17" width="24.33203125" style="10" customWidth="1"/>
    <col min="18" max="18" width="9.109375" style="10"/>
    <col min="19" max="19" width="9.109375" style="10" customWidth="1"/>
    <col min="20" max="20" width="9.109375" style="10"/>
    <col min="21" max="21" width="6.88671875" style="10" customWidth="1"/>
    <col min="22" max="16384" width="9.109375" style="10"/>
  </cols>
  <sheetData>
    <row r="1" spans="1:23" x14ac:dyDescent="0.3">
      <c r="A1" s="18" t="s">
        <v>3</v>
      </c>
      <c r="B1" s="19"/>
      <c r="C1" s="19" t="s">
        <v>12</v>
      </c>
      <c r="D1" s="20"/>
      <c r="E1" s="19"/>
      <c r="F1" s="19"/>
      <c r="G1" s="6" t="s">
        <v>8</v>
      </c>
      <c r="H1" s="8"/>
      <c r="I1" s="9" t="s">
        <v>9</v>
      </c>
      <c r="V1" s="8"/>
    </row>
    <row r="2" spans="1:23" x14ac:dyDescent="0.3">
      <c r="A2" s="21" t="s">
        <v>4</v>
      </c>
      <c r="B2" s="22"/>
      <c r="C2" s="22" t="s">
        <v>13</v>
      </c>
      <c r="D2" s="22"/>
      <c r="E2" s="22"/>
      <c r="F2" s="22"/>
      <c r="G2" s="23"/>
      <c r="H2" s="8"/>
      <c r="V2" s="8"/>
    </row>
    <row r="3" spans="1:23" x14ac:dyDescent="0.3">
      <c r="A3" s="21" t="s">
        <v>5</v>
      </c>
      <c r="B3" s="22"/>
      <c r="C3" s="22" t="s">
        <v>14</v>
      </c>
      <c r="D3" s="22"/>
      <c r="E3" s="22"/>
      <c r="F3" s="22"/>
      <c r="G3" s="23"/>
      <c r="H3" s="8"/>
      <c r="I3" s="10" t="str">
        <f>"First we need to know the maximum entry ratio for the unlimited distribution. The unlimited loss distribution has an expected loss of "&amp;B6/2</f>
        <v>First we need to know the maximum entry ratio for the unlimited distribution. The unlimited loss distribution has an expected loss of 500</v>
      </c>
      <c r="V3" s="8"/>
    </row>
    <row r="4" spans="1:23" x14ac:dyDescent="0.3">
      <c r="A4" s="24"/>
      <c r="B4" s="25"/>
      <c r="C4" s="25"/>
      <c r="D4" s="25"/>
      <c r="E4" s="25"/>
      <c r="F4" s="25"/>
      <c r="G4" s="26"/>
      <c r="H4" s="11"/>
      <c r="I4" s="10" t="str">
        <f>"So its maximum entry ratio is "&amp;B6&amp;" / "&amp; B6/2 &amp;" = 2."</f>
        <v>So its maximum entry ratio is 1000 / 500 = 2.</v>
      </c>
      <c r="V4" s="11"/>
      <c r="W4" s="12"/>
    </row>
    <row r="5" spans="1:23" ht="15" customHeight="1" x14ac:dyDescent="0.3">
      <c r="A5" s="27" t="s">
        <v>6</v>
      </c>
      <c r="B5" s="22"/>
      <c r="C5" s="22" t="s">
        <v>15</v>
      </c>
      <c r="D5" s="22"/>
      <c r="E5" s="22"/>
      <c r="F5" s="22"/>
      <c r="G5" s="23"/>
      <c r="H5" s="11"/>
      <c r="I5" s="10" t="str">
        <f>"Similiarly, we get the minimum entry ratio for the unlimited distribution as " &amp;A6&amp;" / "&amp;B6/2&amp;" = "&amp;2*A6/B6</f>
        <v>Similiarly, we get the minimum entry ratio for the unlimited distribution as 0 / 500 = 0</v>
      </c>
      <c r="S5" s="12"/>
      <c r="T5" s="12"/>
      <c r="U5" s="12"/>
      <c r="V5" s="11"/>
      <c r="W5" s="12"/>
    </row>
    <row r="6" spans="1:23" x14ac:dyDescent="0.3">
      <c r="A6" s="28">
        <v>0</v>
      </c>
      <c r="B6" s="29">
        <v>1000</v>
      </c>
      <c r="C6" s="22" t="str">
        <f>"• Its unlimited loss distribution is continuous and uniform on the interval ["&amp; A6 &amp; ", "&amp; B6&amp;"]"</f>
        <v>• Its unlimited loss distribution is continuous and uniform on the interval [0, 1000]</v>
      </c>
      <c r="D6" s="22"/>
      <c r="E6" s="22"/>
      <c r="F6" s="22"/>
      <c r="G6" s="23"/>
      <c r="H6" s="11"/>
      <c r="I6" s="10" t="str">
        <f>"Since the unlimited loss distribution is continuous and uniform, we know its Lee diagram will be a straight line from (0,"&amp;2*A6/B6&amp;") to (1,2)"</f>
        <v>Since the unlimited loss distribution is continuous and uniform, we know its Lee diagram will be a straight line from (0,0) to (1,2)</v>
      </c>
      <c r="S6" s="12"/>
      <c r="T6" s="12"/>
      <c r="U6" s="12"/>
      <c r="V6" s="11"/>
      <c r="W6" s="12"/>
    </row>
    <row r="7" spans="1:23" ht="15" customHeight="1" x14ac:dyDescent="0.3">
      <c r="A7" s="28">
        <v>0</v>
      </c>
      <c r="B7" s="29">
        <v>800</v>
      </c>
      <c r="C7" s="22" t="str">
        <f>"• Its limited loss distribution is continuous and uniform on the interval ["&amp;A7&amp;", "&amp;B7&amp;"]"</f>
        <v>• Its limited loss distribution is continuous and uniform on the interval [0, 800]</v>
      </c>
      <c r="D7" s="22"/>
      <c r="E7" s="22"/>
      <c r="F7" s="22"/>
      <c r="G7" s="23"/>
      <c r="H7" s="11"/>
      <c r="S7" s="12"/>
      <c r="T7" s="12"/>
      <c r="U7" s="12"/>
      <c r="V7" s="11"/>
      <c r="W7" s="12"/>
    </row>
    <row r="8" spans="1:23" ht="15" customHeight="1" x14ac:dyDescent="0.3">
      <c r="A8" s="27"/>
      <c r="B8" s="30">
        <v>1.05</v>
      </c>
      <c r="C8" s="22" t="str">
        <f>"• Its entry ratio is "&amp;B8&amp;" times the expected unlimited loss."</f>
        <v>• Its entry ratio is 1.05 times the expected unlimited loss.</v>
      </c>
      <c r="D8" s="22"/>
      <c r="E8" s="22"/>
      <c r="F8" s="22"/>
      <c r="G8" s="23"/>
      <c r="H8" s="11"/>
      <c r="I8" s="10" t="s">
        <v>16</v>
      </c>
      <c r="S8" s="12"/>
      <c r="T8" s="12"/>
      <c r="U8" s="12"/>
      <c r="V8" s="11"/>
      <c r="W8" s="12"/>
    </row>
    <row r="9" spans="1:23" x14ac:dyDescent="0.3">
      <c r="A9" s="27"/>
      <c r="B9" s="25"/>
      <c r="C9" s="22"/>
      <c r="D9" s="22"/>
      <c r="E9" s="22"/>
      <c r="F9" s="22"/>
      <c r="G9" s="23"/>
      <c r="H9" s="11"/>
      <c r="S9" s="12"/>
      <c r="T9" s="12"/>
      <c r="U9" s="12"/>
      <c r="V9" s="11"/>
      <c r="W9" s="12"/>
    </row>
    <row r="10" spans="1:23" x14ac:dyDescent="0.3">
      <c r="A10" s="21" t="s">
        <v>7</v>
      </c>
      <c r="B10" s="25"/>
      <c r="C10" s="22" t="s">
        <v>17</v>
      </c>
      <c r="D10" s="22"/>
      <c r="E10" s="22"/>
      <c r="F10" s="22"/>
      <c r="G10" s="23"/>
      <c r="H10" s="11"/>
      <c r="I10" s="10" t="s">
        <v>18</v>
      </c>
      <c r="S10" s="12"/>
      <c r="T10" s="12"/>
      <c r="U10" s="12"/>
      <c r="V10" s="11"/>
      <c r="W10" s="12"/>
    </row>
    <row r="11" spans="1:23" x14ac:dyDescent="0.3">
      <c r="A11" s="24"/>
      <c r="B11" s="25" t="s">
        <v>19</v>
      </c>
      <c r="C11" s="31" t="str">
        <f>"φ("&amp;B8&amp;")"</f>
        <v>φ(1.05)</v>
      </c>
      <c r="D11" s="22"/>
      <c r="E11" s="22"/>
      <c r="F11" s="22"/>
      <c r="G11" s="23"/>
      <c r="H11" s="11"/>
      <c r="I11" s="10" t="str">
        <f>"The minimum entry ratio for the limited loss distribution is "&amp;A7&amp;" / " &amp;B6/2&amp;" = "&amp;2*A7/B6</f>
        <v>The minimum entry ratio for the limited loss distribution is 0 / 500 = 0</v>
      </c>
      <c r="S11" s="12"/>
      <c r="T11" s="12"/>
      <c r="U11" s="12"/>
      <c r="V11" s="11"/>
      <c r="W11" s="12"/>
    </row>
    <row r="12" spans="1:23" x14ac:dyDescent="0.3">
      <c r="A12" s="24"/>
      <c r="B12" s="25"/>
      <c r="C12" s="22"/>
      <c r="D12" s="22"/>
      <c r="E12" s="22"/>
      <c r="F12" s="22"/>
      <c r="G12" s="23"/>
      <c r="H12" s="11"/>
      <c r="I12" s="10" t="str">
        <f>"The maximum entry ratio for the limited loss distribution is "&amp;B7&amp; " / " &amp;B6/2&amp; " = "&amp;2*B7/B6</f>
        <v>The maximum entry ratio for the limited loss distribution is 800 / 500 = 1.6</v>
      </c>
      <c r="S12" s="12"/>
      <c r="T12" s="12"/>
      <c r="U12" s="12"/>
      <c r="V12" s="11"/>
      <c r="W12" s="12"/>
    </row>
    <row r="13" spans="1:23" x14ac:dyDescent="0.3">
      <c r="A13" s="24"/>
      <c r="B13" s="25" t="s">
        <v>20</v>
      </c>
      <c r="C13" s="31" t="str">
        <f>"ϕ("&amp;B8&amp;")"</f>
        <v>ϕ(1.05)</v>
      </c>
      <c r="D13" s="22"/>
      <c r="E13" s="22"/>
      <c r="F13" s="22"/>
      <c r="G13" s="23"/>
      <c r="H13" s="11"/>
      <c r="S13" s="12"/>
      <c r="T13" s="12"/>
      <c r="U13" s="12"/>
      <c r="V13" s="11"/>
      <c r="W13" s="12"/>
    </row>
    <row r="14" spans="1:23" ht="15" thickBot="1" x14ac:dyDescent="0.35">
      <c r="A14" s="32"/>
      <c r="B14" s="33"/>
      <c r="C14" s="34"/>
      <c r="D14" s="34"/>
      <c r="E14" s="34"/>
      <c r="F14" s="34"/>
      <c r="G14" s="35"/>
      <c r="H14" s="11"/>
      <c r="I14" s="10" t="s">
        <v>21</v>
      </c>
      <c r="S14" s="12"/>
      <c r="T14" s="12"/>
      <c r="U14" s="12"/>
      <c r="V14" s="11"/>
      <c r="W14" s="12"/>
    </row>
    <row r="15" spans="1:23" x14ac:dyDescent="0.3">
      <c r="H15" s="11"/>
      <c r="S15" s="12"/>
      <c r="T15" s="12"/>
      <c r="U15" s="12"/>
      <c r="V15" s="11"/>
      <c r="W15" s="12"/>
    </row>
    <row r="16" spans="1:23" x14ac:dyDescent="0.3">
      <c r="H16" s="11"/>
      <c r="S16" s="12"/>
      <c r="T16" s="12"/>
      <c r="U16" s="12"/>
      <c r="V16" s="11"/>
      <c r="W16" s="12"/>
    </row>
    <row r="17" spans="8:23" x14ac:dyDescent="0.3">
      <c r="H17" s="11"/>
      <c r="S17" s="12"/>
      <c r="T17" s="12"/>
      <c r="U17" s="12"/>
      <c r="V17" s="11"/>
      <c r="W17" s="12"/>
    </row>
    <row r="18" spans="8:23" x14ac:dyDescent="0.3">
      <c r="H18" s="11"/>
      <c r="S18" s="12"/>
      <c r="T18" s="12"/>
      <c r="U18" s="12"/>
      <c r="V18" s="11"/>
      <c r="W18" s="12"/>
    </row>
    <row r="19" spans="8:23" ht="15" customHeight="1" x14ac:dyDescent="0.3">
      <c r="H19" s="11"/>
      <c r="S19" s="12"/>
      <c r="T19" s="12"/>
      <c r="U19" s="12"/>
      <c r="V19" s="11"/>
      <c r="W19" s="12"/>
    </row>
    <row r="20" spans="8:23" x14ac:dyDescent="0.3">
      <c r="H20" s="11"/>
      <c r="S20" s="12"/>
      <c r="T20" s="12"/>
      <c r="U20" s="12"/>
      <c r="V20" s="11"/>
      <c r="W20" s="12"/>
    </row>
    <row r="21" spans="8:23" x14ac:dyDescent="0.3">
      <c r="H21" s="11"/>
      <c r="S21" s="12"/>
      <c r="T21" s="12"/>
      <c r="U21" s="12"/>
      <c r="V21" s="11"/>
      <c r="W21" s="12"/>
    </row>
    <row r="22" spans="8:23" x14ac:dyDescent="0.3">
      <c r="H22" s="11"/>
      <c r="P22" s="12"/>
      <c r="Q22" s="12"/>
      <c r="R22" s="12"/>
      <c r="S22" s="12"/>
      <c r="T22" s="12"/>
      <c r="U22" s="12"/>
      <c r="V22" s="11"/>
      <c r="W22" s="12"/>
    </row>
    <row r="23" spans="8:23" ht="15" customHeight="1" x14ac:dyDescent="0.3">
      <c r="H23" s="11"/>
      <c r="P23" s="12"/>
      <c r="Q23" s="12"/>
      <c r="R23" s="12"/>
      <c r="S23" s="12"/>
      <c r="T23" s="12"/>
      <c r="U23" s="12"/>
      <c r="V23" s="11"/>
      <c r="W23" s="12"/>
    </row>
    <row r="24" spans="8:23" ht="15" customHeight="1" x14ac:dyDescent="0.3">
      <c r="H24" s="11"/>
      <c r="P24" s="12"/>
      <c r="Q24" s="12"/>
      <c r="R24" s="12"/>
      <c r="S24" s="12"/>
      <c r="T24" s="12"/>
      <c r="U24" s="12"/>
      <c r="V24" s="11"/>
      <c r="W24" s="12"/>
    </row>
    <row r="25" spans="8:23" ht="15" customHeight="1" x14ac:dyDescent="0.3">
      <c r="H25" s="11"/>
      <c r="P25" s="12"/>
      <c r="Q25" s="12"/>
      <c r="R25" s="12"/>
      <c r="S25" s="12"/>
      <c r="T25" s="12"/>
      <c r="U25" s="12"/>
      <c r="V25" s="11"/>
      <c r="W25" s="12"/>
    </row>
    <row r="26" spans="8:23" ht="15" customHeight="1" x14ac:dyDescent="0.3">
      <c r="H26" s="11"/>
      <c r="P26" s="12"/>
      <c r="Q26" s="12"/>
      <c r="R26" s="12"/>
      <c r="S26" s="12"/>
      <c r="T26" s="12"/>
      <c r="U26" s="12"/>
      <c r="V26" s="11"/>
      <c r="W26" s="12"/>
    </row>
    <row r="27" spans="8:23" ht="15" customHeight="1" x14ac:dyDescent="0.3">
      <c r="H27" s="11"/>
      <c r="P27" s="12"/>
      <c r="Q27" s="12"/>
      <c r="R27" s="12"/>
      <c r="S27" s="12"/>
      <c r="T27" s="12"/>
      <c r="U27" s="12"/>
      <c r="V27" s="11"/>
      <c r="W27" s="12"/>
    </row>
    <row r="28" spans="8:23" ht="15" customHeight="1" x14ac:dyDescent="0.3">
      <c r="H28" s="11"/>
      <c r="P28" s="12"/>
      <c r="Q28" s="12"/>
      <c r="R28" s="12"/>
      <c r="S28" s="12"/>
      <c r="T28" s="12"/>
      <c r="U28" s="12"/>
      <c r="V28" s="11"/>
      <c r="W28" s="12"/>
    </row>
    <row r="29" spans="8:23" x14ac:dyDescent="0.3">
      <c r="H29" s="11"/>
      <c r="P29" s="12"/>
      <c r="Q29" s="12"/>
      <c r="R29" s="12"/>
      <c r="S29" s="12"/>
      <c r="T29" s="12"/>
      <c r="U29" s="12"/>
      <c r="V29" s="11"/>
      <c r="W29" s="12"/>
    </row>
    <row r="30" spans="8:23" x14ac:dyDescent="0.3">
      <c r="H30" s="11"/>
      <c r="P30" s="12"/>
      <c r="Q30" s="12"/>
      <c r="R30" s="12"/>
      <c r="S30" s="12"/>
      <c r="T30" s="12"/>
      <c r="U30" s="12"/>
      <c r="V30" s="11"/>
      <c r="W30" s="12"/>
    </row>
    <row r="31" spans="8:23" x14ac:dyDescent="0.3">
      <c r="H31" s="11"/>
      <c r="P31" s="12"/>
      <c r="Q31" s="12"/>
      <c r="R31" s="12"/>
      <c r="S31" s="12"/>
      <c r="T31" s="12"/>
      <c r="U31" s="12"/>
      <c r="V31" s="11"/>
      <c r="W31" s="12"/>
    </row>
    <row r="32" spans="8:23" x14ac:dyDescent="0.3">
      <c r="H32" s="11"/>
      <c r="P32" s="12"/>
      <c r="Q32" s="12"/>
      <c r="R32" s="12"/>
      <c r="S32" s="12"/>
      <c r="T32" s="12"/>
      <c r="U32" s="12"/>
      <c r="V32" s="11"/>
      <c r="W32" s="12"/>
    </row>
    <row r="33" spans="1:23" x14ac:dyDescent="0.3">
      <c r="H33" s="11"/>
      <c r="P33" s="12"/>
      <c r="Q33" s="12"/>
      <c r="R33" s="12"/>
      <c r="S33" s="12"/>
      <c r="T33" s="12"/>
      <c r="U33" s="12"/>
      <c r="V33" s="11"/>
      <c r="W33" s="12"/>
    </row>
    <row r="34" spans="1:23" x14ac:dyDescent="0.3">
      <c r="H34" s="11"/>
      <c r="P34" s="12"/>
      <c r="Q34" s="12"/>
      <c r="R34" s="12"/>
      <c r="S34" s="12"/>
      <c r="T34" s="12"/>
      <c r="U34" s="12"/>
      <c r="V34" s="11"/>
      <c r="W34" s="12"/>
    </row>
    <row r="35" spans="1:23" x14ac:dyDescent="0.3">
      <c r="H35" s="11"/>
      <c r="P35" s="12"/>
      <c r="Q35" s="12"/>
      <c r="R35" s="12"/>
      <c r="S35" s="12"/>
      <c r="T35" s="12"/>
      <c r="U35" s="12"/>
      <c r="V35" s="11"/>
      <c r="W35" s="12"/>
    </row>
    <row r="36" spans="1:23" x14ac:dyDescent="0.3">
      <c r="H36" s="11"/>
      <c r="P36" s="12"/>
      <c r="Q36" s="12"/>
      <c r="R36" s="12"/>
      <c r="S36" s="12"/>
      <c r="T36" s="12"/>
      <c r="U36" s="12"/>
      <c r="V36" s="11"/>
      <c r="W36" s="12"/>
    </row>
    <row r="37" spans="1:23" x14ac:dyDescent="0.3">
      <c r="H37" s="11"/>
      <c r="I37" s="10" t="str">
        <f>"From the Lee diagram we can deduce the areas which represent the Table L insurance charge and savings at an entry ratio of "&amp;B8</f>
        <v>From the Lee diagram we can deduce the areas which represent the Table L insurance charge and savings at an entry ratio of 1.05</v>
      </c>
      <c r="P37" s="12"/>
      <c r="Q37" s="12"/>
      <c r="R37" s="12"/>
      <c r="S37" s="12"/>
      <c r="T37" s="12"/>
      <c r="U37" s="12"/>
      <c r="V37" s="11"/>
      <c r="W37" s="12"/>
    </row>
    <row r="38" spans="1:23" x14ac:dyDescent="0.3">
      <c r="H38" s="11"/>
      <c r="P38" s="12"/>
      <c r="Q38" s="12"/>
      <c r="R38" s="12"/>
      <c r="S38" s="12"/>
      <c r="T38" s="12"/>
      <c r="U38" s="12"/>
      <c r="V38" s="11"/>
      <c r="W38" s="12"/>
    </row>
    <row r="39" spans="1:23" x14ac:dyDescent="0.3">
      <c r="A39" s="12"/>
      <c r="B39" s="12"/>
      <c r="H39" s="11"/>
      <c r="I39" s="10" t="s">
        <v>22</v>
      </c>
      <c r="P39" s="12"/>
      <c r="Q39" s="12"/>
      <c r="R39" s="12"/>
      <c r="S39" s="12"/>
      <c r="T39" s="12"/>
      <c r="U39" s="12"/>
      <c r="V39" s="11"/>
      <c r="W39" s="12"/>
    </row>
    <row r="40" spans="1:23" x14ac:dyDescent="0.3">
      <c r="H40" s="11"/>
      <c r="I40" s="10" t="s">
        <v>23</v>
      </c>
      <c r="P40" s="12"/>
      <c r="Q40" s="12"/>
      <c r="R40" s="12"/>
      <c r="S40" s="12"/>
      <c r="T40" s="12"/>
      <c r="U40" s="12"/>
      <c r="V40" s="11"/>
      <c r="W40" s="12"/>
    </row>
    <row r="41" spans="1:23" x14ac:dyDescent="0.3">
      <c r="H41" s="11"/>
      <c r="P41" s="12"/>
      <c r="Q41" s="12"/>
      <c r="R41" s="12"/>
      <c r="S41" s="12"/>
      <c r="T41" s="12"/>
      <c r="U41" s="12"/>
      <c r="V41" s="11"/>
      <c r="W41" s="12"/>
    </row>
    <row r="42" spans="1:23" x14ac:dyDescent="0.3">
      <c r="H42" s="11"/>
      <c r="I42" s="10" t="s">
        <v>24</v>
      </c>
      <c r="P42" s="12"/>
      <c r="Q42" s="12"/>
      <c r="R42" s="12"/>
      <c r="S42" s="12"/>
      <c r="T42" s="12"/>
      <c r="U42" s="12"/>
      <c r="V42" s="11"/>
      <c r="W42" s="12"/>
    </row>
    <row r="43" spans="1:23" x14ac:dyDescent="0.3">
      <c r="H43" s="11"/>
      <c r="I43" s="10" t="s">
        <v>25</v>
      </c>
      <c r="P43" s="12"/>
      <c r="Q43" s="12"/>
      <c r="R43" s="12"/>
      <c r="S43" s="12"/>
      <c r="T43" s="12"/>
      <c r="U43" s="12"/>
      <c r="V43" s="11"/>
      <c r="W43" s="12"/>
    </row>
    <row r="44" spans="1:23" x14ac:dyDescent="0.3">
      <c r="H44" s="11"/>
      <c r="P44" s="12"/>
      <c r="Q44" s="12"/>
      <c r="R44" s="12"/>
      <c r="S44" s="12"/>
      <c r="T44" s="12"/>
      <c r="U44" s="12"/>
      <c r="V44" s="11"/>
      <c r="W44" s="12"/>
    </row>
    <row r="45" spans="1:23" x14ac:dyDescent="0.3">
      <c r="H45" s="11"/>
      <c r="I45" s="13" t="str">
        <f>"φ("&amp;B8&amp;") ="</f>
        <v>φ(1.05) =</v>
      </c>
      <c r="J45" s="10" t="str">
        <f>"1 - 0.5*1*"&amp;2*B7/B6&amp;" + 0.5*( 1 - "&amp;B8&amp; " / "&amp; 2*B7/B6&amp;" ) * ( "&amp;2*B7/B6 &amp;" - "&amp;B8&amp;") = "&amp;J46</f>
        <v>1 - 0.5*1*1.6 + 0.5*( 1 - 1.05 / 1.6 ) * ( 1.6 - 1.05) = 0.294531</v>
      </c>
      <c r="O45" s="14"/>
      <c r="P45" s="15"/>
      <c r="Q45" s="12"/>
      <c r="R45" s="12"/>
      <c r="S45" s="12"/>
      <c r="T45" s="12"/>
      <c r="U45" s="12"/>
      <c r="V45" s="11"/>
      <c r="W45" s="12"/>
    </row>
    <row r="46" spans="1:23" x14ac:dyDescent="0.3">
      <c r="H46" s="11"/>
      <c r="J46" s="16">
        <f>ROUND(1-0.5*1*2*B7/B6+0.5*(1-B8*B6/(2*B7))*(2*B7/B6-B8),6)</f>
        <v>0.29453099999999999</v>
      </c>
      <c r="P46" s="12"/>
      <c r="Q46" s="12"/>
      <c r="R46" s="12"/>
      <c r="S46" s="12"/>
      <c r="T46" s="12"/>
      <c r="U46" s="12"/>
      <c r="V46" s="11"/>
      <c r="W46" s="12"/>
    </row>
    <row r="47" spans="1:23" x14ac:dyDescent="0.3">
      <c r="H47" s="11"/>
      <c r="I47" s="10" t="s">
        <v>26</v>
      </c>
      <c r="P47" s="12"/>
      <c r="Q47" s="12"/>
      <c r="R47" s="12"/>
      <c r="S47" s="12"/>
      <c r="T47" s="12"/>
      <c r="U47" s="12"/>
      <c r="V47" s="11"/>
      <c r="W47" s="12"/>
    </row>
    <row r="48" spans="1:23" x14ac:dyDescent="0.3">
      <c r="H48" s="11"/>
      <c r="P48" s="12"/>
      <c r="Q48" s="12"/>
      <c r="R48" s="12"/>
      <c r="S48" s="12"/>
      <c r="T48" s="12"/>
      <c r="U48" s="12"/>
      <c r="V48" s="11"/>
      <c r="W48" s="12"/>
    </row>
    <row r="49" spans="8:23" x14ac:dyDescent="0.3">
      <c r="H49" s="11"/>
      <c r="I49" s="13" t="str">
        <f>"ϕ("&amp;B8&amp;") ="</f>
        <v>ϕ(1.05) =</v>
      </c>
      <c r="J49" s="17" t="str">
        <f>J46&amp;" + "&amp;B8&amp;" - 1 = "&amp;J46+B8-1</f>
        <v>0.294531 + 1.05 - 1 = 0.344531</v>
      </c>
      <c r="L49" s="14"/>
      <c r="P49" s="12"/>
      <c r="Q49" s="12"/>
      <c r="R49" s="12"/>
      <c r="S49" s="12"/>
      <c r="T49" s="12"/>
      <c r="U49" s="12"/>
      <c r="V49" s="11"/>
      <c r="W49" s="12"/>
    </row>
    <row r="155" spans="8:22" x14ac:dyDescent="0.3">
      <c r="H155" s="11"/>
      <c r="V155" s="11"/>
    </row>
    <row r="156" spans="8:22" x14ac:dyDescent="0.3">
      <c r="H156" s="11"/>
      <c r="V156" s="11"/>
    </row>
    <row r="157" spans="8:22" x14ac:dyDescent="0.3">
      <c r="H157" s="11"/>
      <c r="V157" s="11"/>
    </row>
    <row r="158" spans="8:22" x14ac:dyDescent="0.3">
      <c r="H158" s="11"/>
      <c r="V158" s="11"/>
    </row>
  </sheetData>
  <sheetProtection algorithmName="SHA-512" hashValue="XGGLFmCSq6elN7TAUYrmNvDbcRRaiOgiKKGbaLTsgyqK8BilTXKLNtEd91c7HEp0NGSgTb9kp/wX7DZKKxpORQ==" saltValue="EtQNQW1JgJFZq5PFxLN+qg==" spinCount="100000" sheet="1" objects="1" scenarios="1" formatCells="0" formatColumns="0" formatRows="0"/>
  <hyperlinks>
    <hyperlink ref="G1" location="TOC!A1" display="Return to TOC" xr:uid="{5C11267B-EE36-4C47-B65A-E21C6305E0E7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TOC</vt:lpstr>
      <vt:lpstr>W-Fisher_TableL1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</dc:creator>
  <cp:lastModifiedBy>Jonathan</cp:lastModifiedBy>
  <dcterms:created xsi:type="dcterms:W3CDTF">2021-03-10T11:20:16Z</dcterms:created>
  <dcterms:modified xsi:type="dcterms:W3CDTF">2022-08-27T11:17:24Z</dcterms:modified>
</cp:coreProperties>
</file>