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6FD40244-2BA1-4CEB-9F4A-765626663C7D}" xr6:coauthVersionLast="47" xr6:coauthVersionMax="47" xr10:uidLastSave="{00000000-0000-0000-0000-000000000000}"/>
  <bookViews>
    <workbookView xWindow="-120" yWindow="-120" windowWidth="29040" windowHeight="15840" xr2:uid="{FC83C36F-FAED-481B-BE94-13D5D4BD081E}"/>
  </bookViews>
  <sheets>
    <sheet name="TOC" sheetId="2" r:id="rId1"/>
    <sheet name="Holmes_Intro1" sheetId="1" r:id="rId2"/>
    <sheet name="Holmes_PenReg1" sheetId="3" r:id="rId3"/>
    <sheet name="Holmes_Transformations1" sheetId="4" r:id="rId4"/>
    <sheet name="Holmes_Diagnostics1" sheetId="5" r:id="rId5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2" l="1"/>
  <c r="A13" i="2"/>
  <c r="A12" i="2"/>
  <c r="N13" i="3"/>
  <c r="N12" i="3"/>
  <c r="M31" i="1" l="1"/>
  <c r="M26" i="1"/>
  <c r="M25" i="1"/>
  <c r="M24" i="1"/>
  <c r="M23" i="1"/>
  <c r="M22" i="1"/>
  <c r="Q15" i="1"/>
  <c r="Q14" i="1"/>
  <c r="Q13" i="1"/>
  <c r="Q12" i="1"/>
  <c r="Q11" i="1"/>
  <c r="Q10" i="1"/>
  <c r="Q16" i="1" s="1"/>
  <c r="Q18" i="1" s="1"/>
  <c r="M16" i="1"/>
  <c r="M18" i="1" s="1"/>
  <c r="M15" i="1"/>
  <c r="M14" i="1"/>
  <c r="M13" i="1"/>
  <c r="M12" i="1"/>
  <c r="M11" i="1"/>
  <c r="M10" i="1"/>
  <c r="N6" i="1"/>
  <c r="N5" i="1"/>
  <c r="M8" i="1"/>
  <c r="N8" i="1" s="1"/>
  <c r="M7" i="1"/>
  <c r="N7" i="1" s="1"/>
  <c r="M27" i="1" s="1"/>
  <c r="M6" i="1"/>
  <c r="M5" i="1"/>
  <c r="M4" i="1"/>
  <c r="N4" i="1" s="1"/>
  <c r="L5" i="1"/>
  <c r="L6" i="1"/>
  <c r="L7" i="1"/>
  <c r="L8" i="1"/>
  <c r="L4" i="1"/>
  <c r="M28" i="1" l="1"/>
  <c r="M30" i="1" s="1"/>
</calcChain>
</file>

<file path=xl/sharedStrings.xml><?xml version="1.0" encoding="utf-8"?>
<sst xmlns="http://schemas.openxmlformats.org/spreadsheetml/2006/main" count="215" uniqueCount="149">
  <si>
    <t>Problem Set 1 – Solutions</t>
  </si>
  <si>
    <t>Question</t>
  </si>
  <si>
    <t>Sheet</t>
  </si>
  <si>
    <t>Set up the GLM equation</t>
  </si>
  <si>
    <t>Holmes_Intro1</t>
  </si>
  <si>
    <t>Exam 8: Holmes &amp; Casotto</t>
  </si>
  <si>
    <t>Reading:</t>
  </si>
  <si>
    <t>Return to TOC</t>
  </si>
  <si>
    <t>Model:</t>
  </si>
  <si>
    <t>Problem Type:</t>
  </si>
  <si>
    <t>Given</t>
  </si>
  <si>
    <t>Holmes.Intro</t>
  </si>
  <si>
    <t>Source Text</t>
  </si>
  <si>
    <t>Offsets, linear predictors, and rating tables</t>
  </si>
  <si>
    <t>An actuary is building a simple GLM to model Private Passenger Automobile</t>
  </si>
  <si>
    <t xml:space="preserve">Bodily Injury claim frequency in the state of California. They are using a Poisson </t>
  </si>
  <si>
    <t xml:space="preserve">distribution with a log-link function. </t>
  </si>
  <si>
    <t>Their model contains the following variables:</t>
  </si>
  <si>
    <t>Vehicle Age</t>
  </si>
  <si>
    <t>Years Driving Experience</t>
  </si>
  <si>
    <t>Defensive Driver (Yes/No)</t>
  </si>
  <si>
    <t>Luxury Vehicle (Yes/No)</t>
  </si>
  <si>
    <t>Zip Code (offset)</t>
  </si>
  <si>
    <r>
      <rPr>
        <i/>
        <sz val="11"/>
        <color theme="1"/>
        <rFont val="Calibri"/>
        <family val="2"/>
        <scheme val="minor"/>
      </rPr>
      <t>Vehicle Age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Years Driving Experience</t>
    </r>
    <r>
      <rPr>
        <sz val="11"/>
        <color theme="1"/>
        <rFont val="Calibri"/>
        <family val="2"/>
        <scheme val="minor"/>
      </rPr>
      <t xml:space="preserve"> are modeled using first order polynomials.</t>
    </r>
  </si>
  <si>
    <t>The output of the GLM is shown below:</t>
  </si>
  <si>
    <t>Estimate</t>
  </si>
  <si>
    <t>(Intercept)</t>
  </si>
  <si>
    <r>
      <t>Defensive Driver</t>
    </r>
    <r>
      <rPr>
        <sz val="11"/>
        <color theme="1"/>
        <rFont val="Calibri"/>
        <family val="2"/>
        <scheme val="minor"/>
      </rPr>
      <t>: Yes</t>
    </r>
  </si>
  <si>
    <r>
      <t>Luxury Vehicle</t>
    </r>
    <r>
      <rPr>
        <sz val="11"/>
        <color theme="1"/>
        <rFont val="Calibri"/>
        <family val="2"/>
        <scheme val="minor"/>
      </rPr>
      <t>: Yes</t>
    </r>
  </si>
  <si>
    <r>
      <rPr>
        <i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-value</t>
    </r>
  </si>
  <si>
    <t>Zip Code</t>
  </si>
  <si>
    <t>Relativity</t>
  </si>
  <si>
    <t xml:space="preserve">i.) 3-year old vehicle located in 90002 with a driver having 10 years of driving experience. </t>
  </si>
  <si>
    <t>The vehicle is not a luxury vehicle and the driver is a defensive driver.</t>
  </si>
  <si>
    <t>Solution</t>
  </si>
  <si>
    <t>Translate the zip code relativity into an offset by taking ln().</t>
  </si>
  <si>
    <t>Offset</t>
  </si>
  <si>
    <t>Intercept:</t>
  </si>
  <si>
    <t>Vehicle Age:</t>
  </si>
  <si>
    <t>YDE:</t>
  </si>
  <si>
    <t>Defensive:</t>
  </si>
  <si>
    <t>Luxury:</t>
  </si>
  <si>
    <t>Total</t>
  </si>
  <si>
    <t>Zip Code:</t>
  </si>
  <si>
    <t>Premium</t>
  </si>
  <si>
    <t>ii.) 7-year old vehicle located in 90003 with a driver having 1 year of driving experience.</t>
  </si>
  <si>
    <t>The vehicle is a luxury vehicle and the driver is not a defensive driver.</t>
  </si>
  <si>
    <t>i.)</t>
  </si>
  <si>
    <t>ii.)</t>
  </si>
  <si>
    <t>b.)</t>
  </si>
  <si>
    <t>In one year's time both the vehicle and driver will have one additional year of age/experience</t>
  </si>
  <si>
    <t>The following extract may be used to answer the questions below.</t>
  </si>
  <si>
    <t>Zip Code relativities were derived via a separate analysis outside of the GLM.</t>
  </si>
  <si>
    <t xml:space="preserve">Calculate the percent change in premium in one year's time if the policyholder from </t>
  </si>
  <si>
    <t>part a) i.) above moves to 90004.</t>
  </si>
  <si>
    <t>Change</t>
  </si>
  <si>
    <t>Using the full GLM output, calculate the premium charged for the following risks:</t>
  </si>
  <si>
    <t>Identify a limitation of using the full GLM output and briefly describe</t>
  </si>
  <si>
    <t>i.) One reason to continue using the full GLM output, and</t>
  </si>
  <si>
    <r>
      <t xml:space="preserve">The actuary's manager suggests they use a </t>
    </r>
    <r>
      <rPr>
        <i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-value of 0.05.</t>
    </r>
  </si>
  <si>
    <t>The Defensive Driver variable is insignificant when using a p-value of 0.05.</t>
  </si>
  <si>
    <t xml:space="preserve">i.) One reason to continue using the full GLM output is the company may wish to offer a discount to defensive drivers or it may be a </t>
  </si>
  <si>
    <t>mandatory rating variable.</t>
  </si>
  <si>
    <t>ii.) Since the Defensive Driver variable is insignificant, it should be removed from the model and the model refit.</t>
  </si>
  <si>
    <t>ii.) One reason to not use the GLM output.</t>
  </si>
  <si>
    <t>a.)</t>
  </si>
  <si>
    <t>c.)</t>
  </si>
  <si>
    <t>Holmes.PenalizedRegression</t>
  </si>
  <si>
    <r>
      <t xml:space="preserve">Ridge vs Lasso Regression and </t>
    </r>
    <r>
      <rPr>
        <sz val="11"/>
        <color theme="1"/>
        <rFont val="Calibri"/>
        <family val="2"/>
      </rPr>
      <t>λ parameters</t>
    </r>
  </si>
  <si>
    <t>Help Alice briefly explain to Ian which of the lines in the graph below corresponds to</t>
  </si>
  <si>
    <t>which of the models as Ian forgot to label the output.</t>
  </si>
  <si>
    <t>Briefly explain why actuaries generally prefer lasso regression over elastic net regression.</t>
  </si>
  <si>
    <t xml:space="preserve">c.) </t>
  </si>
  <si>
    <r>
      <t xml:space="preserve">Using the graph below, identify an acceptable range of </t>
    </r>
    <r>
      <rPr>
        <sz val="11"/>
        <color theme="1"/>
        <rFont val="Calibri"/>
        <family val="2"/>
      </rPr>
      <t xml:space="preserve">λ parameters </t>
    </r>
  </si>
  <si>
    <t>d.)</t>
  </si>
  <si>
    <r>
      <t xml:space="preserve">Briefly explain why Ian may reasonably select a </t>
    </r>
    <r>
      <rPr>
        <sz val="11"/>
        <color theme="1"/>
        <rFont val="Calibri"/>
        <family val="2"/>
      </rPr>
      <t>λ parameter which lies above the</t>
    </r>
  </si>
  <si>
    <t>acceptable range identified in part c.) above.</t>
  </si>
  <si>
    <t>Alice is reviewing the results before the big presentation to leadership.</t>
  </si>
  <si>
    <t>The GLM model is the blue line because it has the greatest deviations from 1.000. GLM's consider any data to be fully credible.</t>
  </si>
  <si>
    <t>The Ridge model is the red line because it is between the GLM line and 1.000 and none of the relativities have been forced to 1.000.</t>
  </si>
  <si>
    <t>The Lasso model is the grey line because low exposure categories have been penalized to a relativity of 1.000. The lasso</t>
  </si>
  <si>
    <t>model is the only model which enforces sparsity.</t>
  </si>
  <si>
    <t>Lasso regression is preferred over elastic net regression because it is more responsive to significant coefficients.</t>
  </si>
  <si>
    <t>penalized regression. All models use a log-link function.</t>
  </si>
  <si>
    <t>Ian-the-Intern has been building a GLM, a ridge penalized regression, and a lasso</t>
  </si>
  <si>
    <r>
      <t xml:space="preserve">Ian performed k-fold validation to tune their hyperparameter to </t>
    </r>
    <r>
      <rPr>
        <sz val="11"/>
        <color theme="1"/>
        <rFont val="Calibri"/>
        <family val="2"/>
      </rPr>
      <t>λ</t>
    </r>
    <r>
      <rPr>
        <vertAlign val="subscript"/>
        <sz val="11"/>
        <color theme="1"/>
        <rFont val="Calibri"/>
        <family val="2"/>
      </rPr>
      <t>opt</t>
    </r>
    <r>
      <rPr>
        <sz val="11"/>
        <color theme="1"/>
        <rFont val="Calibri"/>
        <family val="2"/>
      </rPr>
      <t xml:space="preserve"> = 2.42.</t>
    </r>
  </si>
  <si>
    <r>
      <t>An acceptable range for ln(</t>
    </r>
    <r>
      <rPr>
        <sz val="11"/>
        <color theme="1"/>
        <rFont val="Calibri"/>
        <family val="2"/>
      </rPr>
      <t>λ / λ</t>
    </r>
    <r>
      <rPr>
        <vertAlign val="subscript"/>
        <sz val="11"/>
        <color theme="1"/>
        <rFont val="Calibri"/>
        <family val="2"/>
      </rPr>
      <t>opt</t>
    </r>
    <r>
      <rPr>
        <sz val="11"/>
        <color theme="1"/>
        <rFont val="Calibri"/>
        <family val="2"/>
      </rPr>
      <t>) is -0.25 to 0.25 because the graph is relatively flat here and the confidence intervals</t>
    </r>
  </si>
  <si>
    <t>suggest the peak could be slightly either side of 0 depending on where the true value lies in each of the intervals.</t>
  </si>
  <si>
    <t>min</t>
  </si>
  <si>
    <t>max</t>
  </si>
  <si>
    <t>This translates to the hyperparameter being in the range</t>
  </si>
  <si>
    <t>Ian could select a hyperparameter greater than 3.107 if they are seeing illogical results such as reversals in the relativities for a rating variable.</t>
  </si>
  <si>
    <t>Holmes_PenReg1</t>
  </si>
  <si>
    <t>Ridge vs Lasso Regression and λ parameters</t>
  </si>
  <si>
    <t>Holmes_Transformations1</t>
  </si>
  <si>
    <t>Description</t>
  </si>
  <si>
    <t>Categorical variables and penalty parameters</t>
  </si>
  <si>
    <t>An actuary is pricing Bodily Injury coverage for a program which only</t>
  </si>
  <si>
    <t>covers drivers during their first three years of driving. They are using lasso</t>
  </si>
  <si>
    <t>penalized regression to fit an ordinal "Age First Licensed" variable.</t>
  </si>
  <si>
    <t>Using the graph above, recommend which size of penalty parameter the</t>
  </si>
  <si>
    <t>actuary should use and briefly explain why.</t>
  </si>
  <si>
    <t>The small penalty results in many reversals, such as between ages 24 through 26 where the indicated relativity spikes at 25.</t>
  </si>
  <si>
    <t>The medium penalty smooths out the reversals without grouping too many levels which may be happening in the tail</t>
  </si>
  <si>
    <t>when the large penalty is used.</t>
  </si>
  <si>
    <t>Recommend using the medium penalty.</t>
  </si>
  <si>
    <t>Briefly describe the difference between an ordinal and a nominal variable.</t>
  </si>
  <si>
    <t>Both nominal and ordinal variables are categorical variables, not continuous variables.</t>
  </si>
  <si>
    <t>An ordinal variable has a natural order to it (e.g. Age First Licensed 14, 15, 16,…) whereas a nominal variable</t>
  </si>
  <si>
    <t>has no implicit/natural order between its categories.</t>
  </si>
  <si>
    <t>Lasso penalized regression allows us to model non-linear effects efficiently because it automatically groups consecutive levels</t>
  </si>
  <si>
    <t>appropriately as the penalty term increases.</t>
  </si>
  <si>
    <t xml:space="preserve">of an unpenalized GLM when working with non-linear data and </t>
  </si>
  <si>
    <t>ordinal variables.</t>
  </si>
  <si>
    <t xml:space="preserve">Briefly describe an advantage of using lasso penalized regression instead </t>
  </si>
  <si>
    <t xml:space="preserve">d.) </t>
  </si>
  <si>
    <t xml:space="preserve">Explain how an actuary can use control variables and perform variable </t>
  </si>
  <si>
    <t>selection when using lasso penalized regression.</t>
  </si>
  <si>
    <t>This requires the actuary to perform two-stage modeling.</t>
  </si>
  <si>
    <t>First they should model the control variables using either no penalty or a small penalty.</t>
  </si>
  <si>
    <t>The resulting coefficients are then fed into a secondary model as offset terms and that model</t>
  </si>
  <si>
    <t>can then use an appropriately sized penalty parameter to select variables and group levels while</t>
  </si>
  <si>
    <t>leaving the offsets unchanged.</t>
  </si>
  <si>
    <t>Holmes.Diagnostics</t>
  </si>
  <si>
    <t>Holmes.Transformations</t>
  </si>
  <si>
    <t>Assess a relativity plot</t>
  </si>
  <si>
    <t>Holmes_Diagnostics1</t>
  </si>
  <si>
    <t>Assessing a relativity plot</t>
  </si>
  <si>
    <t>An actuary is comparing the results of a lasso credibility model against</t>
  </si>
  <si>
    <t>an unpenalized GLM.</t>
  </si>
  <si>
    <t>Use the relativity plot above to answer the following questions.</t>
  </si>
  <si>
    <t>Briefly explain which categories are receiving 100% credibility to the</t>
  </si>
  <si>
    <t>complement in the lasso credibility model.</t>
  </si>
  <si>
    <t>Category A receives 100% credibility to its complement because the GLM, lasso credibility, and complement relativities are identical.</t>
  </si>
  <si>
    <t>Category E receives 100% credibility to its complement because it lacks sufficient exposures to be assigned any credibility.</t>
  </si>
  <si>
    <t xml:space="preserve">Briefly explain which category could indicate the actuary's choice of </t>
  </si>
  <si>
    <t>complement was in appropriate.</t>
  </si>
  <si>
    <t>Category C has the same GLM and lasso credibility relativity, indicating the model is assigning 100% credibility to the data.</t>
  </si>
  <si>
    <t>However, this category has a large deviation from its complement.</t>
  </si>
  <si>
    <t>Credible data and a large deviation can suggest an inappropriate choice of complement.</t>
  </si>
  <si>
    <t>This is further supported by both the lasso credibility and GLM relativities (discounts) being directionally opposite to the complement (surcharge).</t>
  </si>
  <si>
    <t>penalty parameter is too small.</t>
  </si>
  <si>
    <t xml:space="preserve">Category D could indicate the choice of penalty parameter is too small. </t>
  </si>
  <si>
    <t>This is because there is a medium volume of exposures and a large deviation from the complement of credibility.</t>
  </si>
  <si>
    <t>Briefly explain which category could indicate the actuary's choice of</t>
  </si>
  <si>
    <t>complement of credibility.</t>
  </si>
  <si>
    <t xml:space="preserve">Briefly describe why it is important to choose an appropriate </t>
  </si>
  <si>
    <t>If the data has low credibility then the coefficients will be close to the complement of credibility.</t>
  </si>
  <si>
    <t>Failure to choose an appropriate complement of credibility can lead to adverse selection, limited growth opportunities, and burden policyholders with excessive rates.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</si>
</sst>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0.0000"/>
    <numFmt numFmtId="165" formatCode="0.000"/>
    <numFmt numFmtId="166" formatCode="0.0%"/>
    <numFmt numFmtId="167" formatCode="#,##0.0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57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2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165" fontId="0" fillId="0" borderId="0" xfId="0" applyNumberFormat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65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4" fontId="0" fillId="0" borderId="0" xfId="0" applyNumberFormat="1" applyAlignment="1">
      <alignment horizontal="right"/>
    </xf>
    <xf numFmtId="44" fontId="0" fillId="3" borderId="0" xfId="2" applyFont="1" applyFill="1"/>
    <xf numFmtId="44" fontId="0" fillId="0" borderId="0" xfId="2" applyFont="1" applyFill="1"/>
    <xf numFmtId="166" fontId="0" fillId="3" borderId="0" xfId="3" applyNumberFormat="1" applyFont="1" applyFill="1"/>
    <xf numFmtId="0" fontId="1" fillId="2" borderId="16" xfId="0" applyFont="1" applyFill="1" applyBorder="1"/>
    <xf numFmtId="0" fontId="0" fillId="2" borderId="2" xfId="0" applyFill="1" applyBorder="1"/>
    <xf numFmtId="0" fontId="1" fillId="2" borderId="17" xfId="0" applyFont="1" applyFill="1" applyBorder="1"/>
    <xf numFmtId="0" fontId="0" fillId="2" borderId="0" xfId="0" applyFill="1"/>
    <xf numFmtId="0" fontId="0" fillId="2" borderId="18" xfId="0" applyFill="1" applyBorder="1"/>
    <xf numFmtId="0" fontId="0" fillId="2" borderId="17" xfId="0" applyFill="1" applyBorder="1"/>
    <xf numFmtId="3" fontId="1" fillId="2" borderId="17" xfId="0" applyNumberFormat="1" applyFont="1" applyFill="1" applyBorder="1"/>
    <xf numFmtId="0" fontId="5" fillId="2" borderId="0" xfId="0" applyFont="1" applyFill="1" applyAlignment="1">
      <alignment horizontal="left" indent="1"/>
    </xf>
    <xf numFmtId="0" fontId="0" fillId="2" borderId="0" xfId="0" applyFill="1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5" fillId="2" borderId="0" xfId="0" applyFont="1" applyFill="1"/>
    <xf numFmtId="164" fontId="0" fillId="2" borderId="0" xfId="0" applyNumberFormat="1" applyFill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165" fontId="0" fillId="2" borderId="8" xfId="0" applyNumberForma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165" fontId="0" fillId="2" borderId="10" xfId="0" applyNumberFormat="1" applyFill="1" applyBorder="1" applyAlignment="1">
      <alignment horizontal="center"/>
    </xf>
    <xf numFmtId="0" fontId="0" fillId="2" borderId="0" xfId="0" applyFill="1" applyAlignment="1">
      <alignment horizontal="left" indent="1"/>
    </xf>
    <xf numFmtId="0" fontId="0" fillId="2" borderId="0" xfId="0" applyFill="1" applyAlignment="1">
      <alignment horizontal="left" indent="3"/>
    </xf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3" fontId="0" fillId="0" borderId="0" xfId="0" applyNumberFormat="1"/>
    <xf numFmtId="167" fontId="0" fillId="0" borderId="0" xfId="0" applyNumberFormat="1"/>
    <xf numFmtId="165" fontId="0" fillId="3" borderId="0" xfId="0" applyNumberForma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2" borderId="2" xfId="1" applyFill="1" applyBorder="1" applyAlignment="1" applyProtection="1">
      <alignment horizontal="right"/>
      <protection locked="0"/>
    </xf>
    <xf numFmtId="0" fontId="2" fillId="2" borderId="3" xfId="1" applyFill="1" applyBorder="1" applyAlignment="1" applyProtection="1">
      <alignment horizontal="right"/>
      <protection locked="0"/>
    </xf>
    <xf numFmtId="0" fontId="0" fillId="2" borderId="0" xfId="0" applyFill="1" applyBorder="1"/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1086697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FBE35D-4EDC-4790-B7E0-E4729221F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78412" cy="7702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81811</xdr:colOff>
      <xdr:row>10</xdr:row>
      <xdr:rowOff>160020</xdr:rowOff>
    </xdr:from>
    <xdr:to>
      <xdr:col>10</xdr:col>
      <xdr:colOff>225987</xdr:colOff>
      <xdr:row>27</xdr:row>
      <xdr:rowOff>161509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15E704E-879B-7B9C-D993-E831AF835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1411" y="1988820"/>
          <a:ext cx="5302916" cy="3110449"/>
        </a:xfrm>
        <a:prstGeom prst="rect">
          <a:avLst/>
        </a:prstGeom>
      </xdr:spPr>
    </xdr:pic>
    <xdr:clientData/>
  </xdr:twoCellAnchor>
  <xdr:twoCellAnchor editAs="oneCell">
    <xdr:from>
      <xdr:col>2</xdr:col>
      <xdr:colOff>200025</xdr:colOff>
      <xdr:row>33</xdr:row>
      <xdr:rowOff>28575</xdr:rowOff>
    </xdr:from>
    <xdr:to>
      <xdr:col>9</xdr:col>
      <xdr:colOff>399492</xdr:colOff>
      <xdr:row>47</xdr:row>
      <xdr:rowOff>85384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F439A1-26C1-817B-F008-E4A1D9A37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5850" y="6353175"/>
          <a:ext cx="4466667" cy="27238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7</xdr:row>
      <xdr:rowOff>38100</xdr:rowOff>
    </xdr:from>
    <xdr:to>
      <xdr:col>8</xdr:col>
      <xdr:colOff>637544</xdr:colOff>
      <xdr:row>23</xdr:row>
      <xdr:rowOff>37719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FE5EE0-7735-F7D1-85BF-818DF99AD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1371600"/>
          <a:ext cx="5047619" cy="30476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6</xdr:row>
      <xdr:rowOff>9525</xdr:rowOff>
    </xdr:from>
    <xdr:to>
      <xdr:col>8</xdr:col>
      <xdr:colOff>494707</xdr:colOff>
      <xdr:row>21</xdr:row>
      <xdr:rowOff>142501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6526711-4795-B72F-20BE-EC1FCE639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4325" y="1152525"/>
          <a:ext cx="4742857" cy="2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75BD4-6B7A-4967-BF83-442A69589CD3}">
  <dimension ref="A5:C1048576"/>
  <sheetViews>
    <sheetView showGridLines="0" tabSelected="1" workbookViewId="0"/>
  </sheetViews>
  <sheetFormatPr defaultRowHeight="15" x14ac:dyDescent="0.25"/>
  <cols>
    <col min="2" max="2" width="24.5703125" style="2" bestFit="1" customWidth="1"/>
    <col min="3" max="3" width="64" customWidth="1"/>
  </cols>
  <sheetData>
    <row r="5" spans="1:3" ht="15" customHeight="1" x14ac:dyDescent="0.25">
      <c r="A5" s="52" t="s">
        <v>5</v>
      </c>
      <c r="B5" s="52"/>
      <c r="C5" s="52"/>
    </row>
    <row r="6" spans="1:3" ht="15" customHeight="1" x14ac:dyDescent="0.25">
      <c r="A6" s="52"/>
      <c r="B6" s="52"/>
      <c r="C6" s="52"/>
    </row>
    <row r="7" spans="1:3" ht="15" customHeight="1" x14ac:dyDescent="0.25"/>
    <row r="8" spans="1:3" ht="15" customHeight="1" x14ac:dyDescent="0.3">
      <c r="A8" s="53" t="s">
        <v>0</v>
      </c>
      <c r="B8" s="53"/>
      <c r="C8" s="53"/>
    </row>
    <row r="9" spans="1:3" ht="21" x14ac:dyDescent="0.35">
      <c r="A9" s="1"/>
      <c r="B9" s="1"/>
      <c r="C9" s="1"/>
    </row>
    <row r="10" spans="1:3" x14ac:dyDescent="0.25">
      <c r="A10" s="3" t="s">
        <v>1</v>
      </c>
      <c r="B10" s="3" t="s">
        <v>2</v>
      </c>
      <c r="C10" s="3" t="s">
        <v>95</v>
      </c>
    </row>
    <row r="11" spans="1:3" x14ac:dyDescent="0.25">
      <c r="A11" s="4">
        <v>1</v>
      </c>
      <c r="B11" s="2" t="s">
        <v>4</v>
      </c>
      <c r="C11" t="s">
        <v>3</v>
      </c>
    </row>
    <row r="12" spans="1:3" x14ac:dyDescent="0.25">
      <c r="A12" s="4">
        <f>A11+1</f>
        <v>2</v>
      </c>
      <c r="B12" s="2" t="s">
        <v>92</v>
      </c>
      <c r="C12" t="s">
        <v>93</v>
      </c>
    </row>
    <row r="13" spans="1:3" x14ac:dyDescent="0.25">
      <c r="A13" s="4">
        <f>A12+1</f>
        <v>3</v>
      </c>
      <c r="B13" t="s">
        <v>94</v>
      </c>
      <c r="C13" t="s">
        <v>96</v>
      </c>
    </row>
    <row r="14" spans="1:3" x14ac:dyDescent="0.25">
      <c r="A14" s="4">
        <f>A13+1</f>
        <v>4</v>
      </c>
      <c r="B14" t="s">
        <v>126</v>
      </c>
      <c r="C14" t="s">
        <v>127</v>
      </c>
    </row>
    <row r="15" spans="1:3" x14ac:dyDescent="0.25">
      <c r="B15"/>
    </row>
    <row r="16" spans="1:3" x14ac:dyDescent="0.25">
      <c r="B16"/>
    </row>
    <row r="17" spans="2:2" x14ac:dyDescent="0.25">
      <c r="B17"/>
    </row>
    <row r="18" spans="2:2" x14ac:dyDescent="0.25">
      <c r="B18"/>
    </row>
    <row r="19" spans="2:2" x14ac:dyDescent="0.25">
      <c r="B19"/>
    </row>
    <row r="20" spans="2:2" x14ac:dyDescent="0.25">
      <c r="B20"/>
    </row>
    <row r="21" spans="2:2" x14ac:dyDescent="0.25">
      <c r="B21"/>
    </row>
    <row r="22" spans="2:2" x14ac:dyDescent="0.25">
      <c r="B22"/>
    </row>
    <row r="23" spans="2:2" x14ac:dyDescent="0.25">
      <c r="B23"/>
    </row>
    <row r="24" spans="2:2" x14ac:dyDescent="0.25">
      <c r="B24"/>
    </row>
    <row r="25" spans="2:2" x14ac:dyDescent="0.25">
      <c r="B25"/>
    </row>
    <row r="26" spans="2:2" x14ac:dyDescent="0.25">
      <c r="B26"/>
    </row>
    <row r="27" spans="2:2" x14ac:dyDescent="0.25">
      <c r="B27"/>
    </row>
    <row r="28" spans="2:2" x14ac:dyDescent="0.25">
      <c r="B28"/>
    </row>
    <row r="29" spans="2:2" x14ac:dyDescent="0.25">
      <c r="B29"/>
    </row>
    <row r="30" spans="2:2" x14ac:dyDescent="0.25">
      <c r="B30"/>
    </row>
    <row r="31" spans="2:2" x14ac:dyDescent="0.25">
      <c r="B31"/>
    </row>
    <row r="32" spans="2:2" x14ac:dyDescent="0.25">
      <c r="B32"/>
    </row>
    <row r="33" spans="1:2" x14ac:dyDescent="0.25">
      <c r="B33"/>
    </row>
    <row r="34" spans="1:2" x14ac:dyDescent="0.25">
      <c r="A34" s="5"/>
    </row>
    <row r="35" spans="1:2" x14ac:dyDescent="0.25">
      <c r="A35" s="5"/>
    </row>
    <row r="36" spans="1:2" x14ac:dyDescent="0.25">
      <c r="A36" s="5"/>
    </row>
    <row r="37" spans="1:2" x14ac:dyDescent="0.25">
      <c r="A37" s="5"/>
    </row>
    <row r="38" spans="1:2" x14ac:dyDescent="0.25">
      <c r="A38" s="5"/>
    </row>
    <row r="39" spans="1:2" x14ac:dyDescent="0.25">
      <c r="A39" s="5"/>
    </row>
    <row r="40" spans="1:2" x14ac:dyDescent="0.25">
      <c r="A40" s="5"/>
    </row>
    <row r="41" spans="1:2" x14ac:dyDescent="0.25">
      <c r="A41" s="5"/>
    </row>
    <row r="42" spans="1:2" x14ac:dyDescent="0.25">
      <c r="A42" s="5"/>
    </row>
    <row r="43" spans="1:2" x14ac:dyDescent="0.25">
      <c r="A43" s="5"/>
    </row>
    <row r="44" spans="1:2" x14ac:dyDescent="0.25">
      <c r="A44" s="5"/>
    </row>
    <row r="45" spans="1:2" x14ac:dyDescent="0.25">
      <c r="A45" s="5"/>
    </row>
    <row r="46" spans="1:2" x14ac:dyDescent="0.25">
      <c r="A46" s="5"/>
    </row>
    <row r="47" spans="1:2" x14ac:dyDescent="0.25">
      <c r="A47" s="5"/>
    </row>
    <row r="48" spans="1:2" x14ac:dyDescent="0.25">
      <c r="A48" s="5"/>
    </row>
    <row r="49" spans="1:1" x14ac:dyDescent="0.25">
      <c r="A49" s="5"/>
    </row>
    <row r="50" spans="1:1" x14ac:dyDescent="0.25">
      <c r="A50" s="5"/>
    </row>
    <row r="51" spans="1:1" x14ac:dyDescent="0.25">
      <c r="A51" s="5"/>
    </row>
    <row r="52" spans="1:1" x14ac:dyDescent="0.25">
      <c r="A52" s="5"/>
    </row>
    <row r="53" spans="1:1" x14ac:dyDescent="0.25">
      <c r="A53" s="5"/>
    </row>
    <row r="54" spans="1:1" x14ac:dyDescent="0.25">
      <c r="A54" s="5"/>
    </row>
    <row r="55" spans="1:1" x14ac:dyDescent="0.25">
      <c r="A55" s="5"/>
    </row>
    <row r="56" spans="1:1" x14ac:dyDescent="0.25">
      <c r="A56" s="5"/>
    </row>
    <row r="57" spans="1:1" x14ac:dyDescent="0.25">
      <c r="A57" s="5"/>
    </row>
    <row r="58" spans="1:1" x14ac:dyDescent="0.25">
      <c r="A58" s="5"/>
    </row>
    <row r="59" spans="1:1" x14ac:dyDescent="0.25">
      <c r="A59" s="5"/>
    </row>
    <row r="60" spans="1:1" x14ac:dyDescent="0.25">
      <c r="A60" s="5"/>
    </row>
    <row r="61" spans="1:1" x14ac:dyDescent="0.25">
      <c r="A61" s="5"/>
    </row>
    <row r="62" spans="1:1" x14ac:dyDescent="0.25">
      <c r="A62" s="5"/>
    </row>
    <row r="63" spans="1:1" x14ac:dyDescent="0.25">
      <c r="A63" s="5"/>
    </row>
    <row r="64" spans="1:1" x14ac:dyDescent="0.25">
      <c r="A64" s="5"/>
    </row>
    <row r="65" spans="1:1" x14ac:dyDescent="0.25">
      <c r="A65" s="5"/>
    </row>
    <row r="66" spans="1:1" x14ac:dyDescent="0.25">
      <c r="A66" s="5"/>
    </row>
    <row r="67" spans="1:1" x14ac:dyDescent="0.25">
      <c r="A67" s="5"/>
    </row>
    <row r="68" spans="1:1" x14ac:dyDescent="0.25">
      <c r="A68" s="5"/>
    </row>
    <row r="69" spans="1:1" x14ac:dyDescent="0.25">
      <c r="A69" s="5"/>
    </row>
    <row r="70" spans="1:1" x14ac:dyDescent="0.25">
      <c r="A70" s="5"/>
    </row>
    <row r="71" spans="1:1" x14ac:dyDescent="0.25">
      <c r="A71" s="5"/>
    </row>
    <row r="72" spans="1:1" x14ac:dyDescent="0.25">
      <c r="A72" s="5"/>
    </row>
    <row r="73" spans="1:1" x14ac:dyDescent="0.25">
      <c r="A73" s="5"/>
    </row>
    <row r="74" spans="1:1" x14ac:dyDescent="0.25">
      <c r="A74" s="5"/>
    </row>
    <row r="75" spans="1:1" x14ac:dyDescent="0.25">
      <c r="A75" s="5"/>
    </row>
    <row r="76" spans="1:1" x14ac:dyDescent="0.25">
      <c r="A76" s="5"/>
    </row>
    <row r="77" spans="1:1" x14ac:dyDescent="0.25">
      <c r="A77" s="5"/>
    </row>
    <row r="78" spans="1:1" x14ac:dyDescent="0.25">
      <c r="A78" s="5"/>
    </row>
    <row r="79" spans="1:1" x14ac:dyDescent="0.25">
      <c r="A79" s="5"/>
    </row>
    <row r="80" spans="1:1" x14ac:dyDescent="0.25">
      <c r="A80" s="5"/>
    </row>
    <row r="81" spans="1:1" x14ac:dyDescent="0.25">
      <c r="A81" s="5"/>
    </row>
    <row r="82" spans="1:1" x14ac:dyDescent="0.25">
      <c r="A82" s="5"/>
    </row>
    <row r="83" spans="1:1" x14ac:dyDescent="0.25">
      <c r="A83" s="5"/>
    </row>
    <row r="84" spans="1:1" x14ac:dyDescent="0.25">
      <c r="A84" s="5"/>
    </row>
    <row r="85" spans="1:1" x14ac:dyDescent="0.25">
      <c r="A85" s="5"/>
    </row>
    <row r="86" spans="1:1" x14ac:dyDescent="0.25">
      <c r="A86" s="5"/>
    </row>
    <row r="88" spans="1:1" x14ac:dyDescent="0.25">
      <c r="A88" s="5"/>
    </row>
    <row r="89" spans="1:1" x14ac:dyDescent="0.25">
      <c r="A89" s="5"/>
    </row>
    <row r="90" spans="1:1" x14ac:dyDescent="0.25">
      <c r="A90" s="5"/>
    </row>
    <row r="91" spans="1:1" x14ac:dyDescent="0.25">
      <c r="A91" s="5"/>
    </row>
    <row r="92" spans="1:1" x14ac:dyDescent="0.25">
      <c r="A92" s="5"/>
    </row>
    <row r="93" spans="1:1" x14ac:dyDescent="0.25">
      <c r="A93" s="5"/>
    </row>
    <row r="94" spans="1:1" x14ac:dyDescent="0.25">
      <c r="A94" s="5"/>
    </row>
    <row r="95" spans="1:1" x14ac:dyDescent="0.25">
      <c r="A95" s="5"/>
    </row>
    <row r="96" spans="1:1" x14ac:dyDescent="0.25">
      <c r="A96" s="5"/>
    </row>
    <row r="97" spans="1:1" x14ac:dyDescent="0.25">
      <c r="A97" s="5"/>
    </row>
    <row r="98" spans="1:1" x14ac:dyDescent="0.25">
      <c r="A98" s="5"/>
    </row>
    <row r="99" spans="1:1" x14ac:dyDescent="0.25">
      <c r="A99" s="5"/>
    </row>
    <row r="100" spans="1:1" x14ac:dyDescent="0.25">
      <c r="A100" s="5"/>
    </row>
    <row r="101" spans="1:1" x14ac:dyDescent="0.25">
      <c r="A101" s="5"/>
    </row>
    <row r="102" spans="1:1" x14ac:dyDescent="0.25">
      <c r="A102" s="5"/>
    </row>
    <row r="103" spans="1:1" x14ac:dyDescent="0.25">
      <c r="A103" s="5"/>
    </row>
    <row r="104" spans="1:1" x14ac:dyDescent="0.25">
      <c r="A104" s="5"/>
    </row>
    <row r="105" spans="1:1" x14ac:dyDescent="0.25">
      <c r="A105" s="5"/>
    </row>
    <row r="106" spans="1:1" x14ac:dyDescent="0.25">
      <c r="A106" s="5"/>
    </row>
    <row r="107" spans="1:1" x14ac:dyDescent="0.25">
      <c r="A107" s="5"/>
    </row>
    <row r="108" spans="1:1" x14ac:dyDescent="0.25">
      <c r="A108" s="5"/>
    </row>
    <row r="109" spans="1:1" x14ac:dyDescent="0.25">
      <c r="A109" s="5"/>
    </row>
    <row r="110" spans="1:1" x14ac:dyDescent="0.25">
      <c r="A110" s="5"/>
    </row>
    <row r="111" spans="1:1" x14ac:dyDescent="0.25">
      <c r="A111" s="5"/>
    </row>
    <row r="112" spans="1:1" x14ac:dyDescent="0.25">
      <c r="A112" s="5"/>
    </row>
    <row r="113" spans="1:1" x14ac:dyDescent="0.25">
      <c r="A113" s="5"/>
    </row>
    <row r="114" spans="1:1" x14ac:dyDescent="0.25">
      <c r="A114" s="5"/>
    </row>
    <row r="115" spans="1:1" x14ac:dyDescent="0.25">
      <c r="A115" s="5"/>
    </row>
    <row r="116" spans="1:1" x14ac:dyDescent="0.25">
      <c r="A116" s="5"/>
    </row>
    <row r="117" spans="1:1" x14ac:dyDescent="0.25">
      <c r="A117" s="5"/>
    </row>
    <row r="118" spans="1:1" x14ac:dyDescent="0.25">
      <c r="A118" s="5"/>
    </row>
    <row r="119" spans="1:1" x14ac:dyDescent="0.25">
      <c r="A119" s="5"/>
    </row>
    <row r="120" spans="1:1" x14ac:dyDescent="0.25">
      <c r="A120" s="5"/>
    </row>
    <row r="121" spans="1:1" x14ac:dyDescent="0.25">
      <c r="A121" s="5"/>
    </row>
    <row r="122" spans="1:1" x14ac:dyDescent="0.25">
      <c r="A122" s="5"/>
    </row>
    <row r="123" spans="1:1" x14ac:dyDescent="0.25">
      <c r="A123" s="5"/>
    </row>
    <row r="124" spans="1:1" x14ac:dyDescent="0.25">
      <c r="A124" s="5"/>
    </row>
    <row r="125" spans="1:1" x14ac:dyDescent="0.25">
      <c r="A125" s="5"/>
    </row>
    <row r="126" spans="1:1" x14ac:dyDescent="0.25">
      <c r="A126" s="5"/>
    </row>
    <row r="127" spans="1:1" x14ac:dyDescent="0.25">
      <c r="A127" s="5"/>
    </row>
    <row r="128" spans="1:1" x14ac:dyDescent="0.25">
      <c r="A128" s="5"/>
    </row>
    <row r="129" spans="1:1" x14ac:dyDescent="0.25">
      <c r="A129" s="5"/>
    </row>
    <row r="130" spans="1:1" x14ac:dyDescent="0.25">
      <c r="A130" s="5"/>
    </row>
    <row r="1048576" spans="2:2" x14ac:dyDescent="0.25">
      <c r="B1048576"/>
    </row>
  </sheetData>
  <sheetProtection formatCells="0" formatColumns="0" formatRows="0"/>
  <mergeCells count="2">
    <mergeCell ref="A5:C6"/>
    <mergeCell ref="A8:C8"/>
  </mergeCells>
  <hyperlinks>
    <hyperlink ref="A11" location="Holmes_Intro1!A1" display="Holmes_Intro1!A1" xr:uid="{69936DA0-AE2F-4BA3-A3CC-26581916DC5E}"/>
    <hyperlink ref="A12" location="Holmes_PenReg1!A1" display="Holmes_PenReg1!A1" xr:uid="{0FAFBDA1-7AA0-475C-85AC-6E0F0DC28623}"/>
    <hyperlink ref="A13" location="Holmes_Transformations1!A1" display="Holmes_Transformations1!A1" xr:uid="{E949A4EF-B8AA-4D5D-8D56-ACECEC4D0C23}"/>
    <hyperlink ref="A14" location="Holmes_Diagnostics1!A1" display="Holmes_Diagnostics1!A1" xr:uid="{BF09416F-99D8-4AC6-9D07-8509F481895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239B4-38BD-4199-B341-8F4CDCF25450}">
  <dimension ref="A1:Q51"/>
  <sheetViews>
    <sheetView workbookViewId="0"/>
  </sheetViews>
  <sheetFormatPr defaultRowHeight="15" x14ac:dyDescent="0.25"/>
  <cols>
    <col min="2" max="2" width="4.28515625" customWidth="1"/>
    <col min="10" max="10" width="16.28515625" customWidth="1"/>
    <col min="11" max="11" width="3.7109375" customWidth="1"/>
    <col min="12" max="12" width="12" customWidth="1"/>
    <col min="16" max="16" width="12.140625" bestFit="1" customWidth="1"/>
    <col min="17" max="17" width="12" bestFit="1" customWidth="1"/>
  </cols>
  <sheetData>
    <row r="1" spans="1:17" x14ac:dyDescent="0.25">
      <c r="A1" s="24" t="s">
        <v>6</v>
      </c>
      <c r="B1" s="25"/>
      <c r="C1" s="25" t="s">
        <v>11</v>
      </c>
      <c r="D1" s="25"/>
      <c r="E1" s="25"/>
      <c r="F1" s="25"/>
      <c r="G1" s="25"/>
      <c r="H1" s="25"/>
      <c r="I1" s="54" t="s">
        <v>7</v>
      </c>
      <c r="J1" s="55"/>
      <c r="L1" s="6" t="s">
        <v>34</v>
      </c>
    </row>
    <row r="2" spans="1:17" x14ac:dyDescent="0.25">
      <c r="A2" s="26" t="s">
        <v>8</v>
      </c>
      <c r="B2" s="27"/>
      <c r="C2" s="27" t="s">
        <v>12</v>
      </c>
      <c r="D2" s="27"/>
      <c r="E2" s="27"/>
      <c r="F2" s="27"/>
      <c r="G2" s="27"/>
      <c r="H2" s="27"/>
      <c r="I2" s="27"/>
      <c r="J2" s="28"/>
      <c r="K2" t="s">
        <v>65</v>
      </c>
      <c r="L2" t="s">
        <v>35</v>
      </c>
    </row>
    <row r="3" spans="1:17" x14ac:dyDescent="0.25">
      <c r="A3" s="26" t="s">
        <v>9</v>
      </c>
      <c r="B3" s="27"/>
      <c r="C3" s="27" t="s">
        <v>13</v>
      </c>
      <c r="D3" s="27"/>
      <c r="E3" s="27"/>
      <c r="F3" s="27"/>
      <c r="G3" s="27"/>
      <c r="H3" s="27"/>
      <c r="I3" s="27"/>
      <c r="J3" s="28"/>
      <c r="L3" s="13" t="s">
        <v>30</v>
      </c>
      <c r="M3" s="15" t="s">
        <v>31</v>
      </c>
      <c r="N3" s="14" t="s">
        <v>36</v>
      </c>
    </row>
    <row r="4" spans="1:17" x14ac:dyDescent="0.25">
      <c r="A4" s="29"/>
      <c r="B4" s="27"/>
      <c r="C4" s="27"/>
      <c r="D4" s="27"/>
      <c r="E4" s="27"/>
      <c r="F4" s="27"/>
      <c r="G4" s="27"/>
      <c r="H4" s="27"/>
      <c r="I4" s="27"/>
      <c r="J4" s="28"/>
      <c r="L4" s="8">
        <f>C30</f>
        <v>90001</v>
      </c>
      <c r="M4" s="17">
        <f>D30</f>
        <v>0.95699999999999996</v>
      </c>
      <c r="N4" s="16">
        <f>LN(M4)</f>
        <v>-4.3951887529182831E-2</v>
      </c>
    </row>
    <row r="5" spans="1:17" x14ac:dyDescent="0.25">
      <c r="A5" s="30" t="s">
        <v>10</v>
      </c>
      <c r="B5" s="27"/>
      <c r="C5" s="27" t="s">
        <v>14</v>
      </c>
      <c r="D5" s="27"/>
      <c r="E5" s="27"/>
      <c r="F5" s="27"/>
      <c r="G5" s="27"/>
      <c r="H5" s="27"/>
      <c r="I5" s="27"/>
      <c r="J5" s="28"/>
      <c r="L5" s="9">
        <f t="shared" ref="L5:M8" si="0">C31</f>
        <v>90002</v>
      </c>
      <c r="M5" s="18">
        <f t="shared" si="0"/>
        <v>1.61</v>
      </c>
      <c r="N5" s="10">
        <f t="shared" ref="N5:N8" si="1">LN(M5)</f>
        <v>0.47623417899637172</v>
      </c>
    </row>
    <row r="6" spans="1:17" x14ac:dyDescent="0.25">
      <c r="A6" s="29"/>
      <c r="B6" s="27"/>
      <c r="C6" s="27" t="s">
        <v>15</v>
      </c>
      <c r="D6" s="27"/>
      <c r="E6" s="27"/>
      <c r="F6" s="27"/>
      <c r="G6" s="27"/>
      <c r="H6" s="27"/>
      <c r="I6" s="27"/>
      <c r="J6" s="28"/>
      <c r="L6" s="9">
        <f t="shared" si="0"/>
        <v>90003</v>
      </c>
      <c r="M6" s="18">
        <f t="shared" si="0"/>
        <v>1.9530000000000001</v>
      </c>
      <c r="N6" s="10">
        <f t="shared" si="1"/>
        <v>0.66936665189454192</v>
      </c>
    </row>
    <row r="7" spans="1:17" x14ac:dyDescent="0.25">
      <c r="A7" s="29"/>
      <c r="B7" s="27"/>
      <c r="C7" s="27" t="s">
        <v>16</v>
      </c>
      <c r="D7" s="27"/>
      <c r="E7" s="27"/>
      <c r="F7" s="27"/>
      <c r="G7" s="27"/>
      <c r="H7" s="27"/>
      <c r="I7" s="27"/>
      <c r="J7" s="28"/>
      <c r="L7" s="9">
        <f t="shared" si="0"/>
        <v>90004</v>
      </c>
      <c r="M7" s="18">
        <f t="shared" si="0"/>
        <v>0.95499999999999996</v>
      </c>
      <c r="N7" s="10">
        <f t="shared" si="1"/>
        <v>-4.6043938501406846E-2</v>
      </c>
    </row>
    <row r="8" spans="1:17" x14ac:dyDescent="0.25">
      <c r="A8" s="29"/>
      <c r="B8" s="27"/>
      <c r="C8" s="27"/>
      <c r="D8" s="27"/>
      <c r="E8" s="27"/>
      <c r="F8" s="27"/>
      <c r="G8" s="27"/>
      <c r="H8" s="27"/>
      <c r="I8" s="27"/>
      <c r="J8" s="28"/>
      <c r="L8" s="11">
        <f t="shared" si="0"/>
        <v>90005</v>
      </c>
      <c r="M8" s="19">
        <f t="shared" si="0"/>
        <v>0.90800000000000003</v>
      </c>
      <c r="N8" s="12">
        <f t="shared" si="1"/>
        <v>-9.6510900380843728E-2</v>
      </c>
    </row>
    <row r="9" spans="1:17" x14ac:dyDescent="0.25">
      <c r="A9" s="29"/>
      <c r="B9" s="27"/>
      <c r="C9" s="27" t="s">
        <v>17</v>
      </c>
      <c r="D9" s="27"/>
      <c r="E9" s="27"/>
      <c r="F9" s="27"/>
      <c r="G9" s="27"/>
      <c r="H9" s="27"/>
      <c r="I9" s="27"/>
      <c r="J9" s="28"/>
    </row>
    <row r="10" spans="1:17" x14ac:dyDescent="0.25">
      <c r="A10" s="29"/>
      <c r="B10" s="27"/>
      <c r="C10" s="31" t="s">
        <v>18</v>
      </c>
      <c r="D10" s="27"/>
      <c r="E10" s="27"/>
      <c r="F10" s="27"/>
      <c r="G10" s="27"/>
      <c r="H10" s="27"/>
      <c r="I10" s="27"/>
      <c r="J10" s="28"/>
      <c r="K10" t="s">
        <v>47</v>
      </c>
      <c r="L10" t="s">
        <v>37</v>
      </c>
      <c r="M10" s="20">
        <f>F20</f>
        <v>8.7347999999999999</v>
      </c>
      <c r="O10" t="s">
        <v>48</v>
      </c>
      <c r="P10" t="s">
        <v>37</v>
      </c>
      <c r="Q10">
        <f>F20</f>
        <v>8.7347999999999999</v>
      </c>
    </row>
    <row r="11" spans="1:17" x14ac:dyDescent="0.25">
      <c r="A11" s="29"/>
      <c r="B11" s="27"/>
      <c r="C11" s="31" t="s">
        <v>19</v>
      </c>
      <c r="D11" s="27"/>
      <c r="E11" s="27"/>
      <c r="F11" s="27"/>
      <c r="G11" s="27"/>
      <c r="H11" s="27"/>
      <c r="I11" s="27"/>
      <c r="J11" s="28"/>
      <c r="L11" t="s">
        <v>38</v>
      </c>
      <c r="M11">
        <f>3*F21</f>
        <v>0.34899000000000002</v>
      </c>
      <c r="P11" t="s">
        <v>38</v>
      </c>
      <c r="Q11">
        <f>7*F21</f>
        <v>0.81430999999999998</v>
      </c>
    </row>
    <row r="12" spans="1:17" x14ac:dyDescent="0.25">
      <c r="A12" s="29"/>
      <c r="B12" s="27"/>
      <c r="C12" s="31" t="s">
        <v>20</v>
      </c>
      <c r="D12" s="27"/>
      <c r="E12" s="27"/>
      <c r="F12" s="27"/>
      <c r="G12" s="27"/>
      <c r="H12" s="27"/>
      <c r="I12" s="27"/>
      <c r="J12" s="28"/>
      <c r="L12" t="s">
        <v>39</v>
      </c>
      <c r="M12">
        <f>10*F22</f>
        <v>-5.5989999999999993</v>
      </c>
      <c r="P12" t="s">
        <v>39</v>
      </c>
      <c r="Q12">
        <f>1*F22</f>
        <v>-0.55989999999999995</v>
      </c>
    </row>
    <row r="13" spans="1:17" x14ac:dyDescent="0.25">
      <c r="A13" s="29"/>
      <c r="B13" s="27"/>
      <c r="C13" s="31" t="s">
        <v>21</v>
      </c>
      <c r="D13" s="27"/>
      <c r="E13" s="27"/>
      <c r="F13" s="27"/>
      <c r="G13" s="27"/>
      <c r="H13" s="27"/>
      <c r="I13" s="27"/>
      <c r="J13" s="28"/>
      <c r="L13" t="s">
        <v>40</v>
      </c>
      <c r="M13">
        <f>1*F23</f>
        <v>-7.1599999999999997E-2</v>
      </c>
      <c r="P13" t="s">
        <v>40</v>
      </c>
      <c r="Q13">
        <f>0*F23</f>
        <v>0</v>
      </c>
    </row>
    <row r="14" spans="1:17" x14ac:dyDescent="0.25">
      <c r="A14" s="29"/>
      <c r="B14" s="27"/>
      <c r="C14" s="31" t="s">
        <v>22</v>
      </c>
      <c r="D14" s="27"/>
      <c r="E14" s="27"/>
      <c r="F14" s="27"/>
      <c r="G14" s="27"/>
      <c r="H14" s="27"/>
      <c r="I14" s="27"/>
      <c r="J14" s="28"/>
      <c r="L14" t="s">
        <v>41</v>
      </c>
      <c r="M14">
        <f>0*F24</f>
        <v>0</v>
      </c>
      <c r="P14" t="s">
        <v>41</v>
      </c>
      <c r="Q14">
        <f>1*F24</f>
        <v>0.25540000000000002</v>
      </c>
    </row>
    <row r="15" spans="1:17" x14ac:dyDescent="0.25">
      <c r="A15" s="29"/>
      <c r="B15" s="27"/>
      <c r="C15" s="27"/>
      <c r="D15" s="27"/>
      <c r="E15" s="27"/>
      <c r="F15" s="27"/>
      <c r="G15" s="27"/>
      <c r="H15" s="27"/>
      <c r="I15" s="27"/>
      <c r="J15" s="28"/>
      <c r="L15" t="s">
        <v>43</v>
      </c>
      <c r="M15" s="7">
        <f>N5</f>
        <v>0.47623417899637172</v>
      </c>
      <c r="P15" t="s">
        <v>43</v>
      </c>
      <c r="Q15" s="7">
        <f>N6</f>
        <v>0.66936665189454192</v>
      </c>
    </row>
    <row r="16" spans="1:17" x14ac:dyDescent="0.25">
      <c r="A16" s="29"/>
      <c r="B16" s="27"/>
      <c r="C16" s="32" t="s">
        <v>23</v>
      </c>
      <c r="D16" s="27"/>
      <c r="E16" s="27"/>
      <c r="F16" s="27"/>
      <c r="G16" s="27"/>
      <c r="H16" s="27"/>
      <c r="I16" s="27"/>
      <c r="J16" s="28"/>
      <c r="L16" t="s">
        <v>42</v>
      </c>
      <c r="M16" s="7">
        <f>SUM(M10:M15)</f>
        <v>3.8894241789963728</v>
      </c>
      <c r="P16" t="s">
        <v>42</v>
      </c>
      <c r="Q16">
        <f>SUM(Q10:Q15)</f>
        <v>9.9139766518945418</v>
      </c>
    </row>
    <row r="17" spans="1:17" x14ac:dyDescent="0.25">
      <c r="A17" s="29"/>
      <c r="B17" s="27"/>
      <c r="C17" s="27"/>
      <c r="D17" s="27"/>
      <c r="E17" s="27"/>
      <c r="F17" s="27"/>
      <c r="G17" s="27"/>
      <c r="H17" s="27"/>
      <c r="I17" s="27"/>
      <c r="J17" s="28"/>
    </row>
    <row r="18" spans="1:17" x14ac:dyDescent="0.25">
      <c r="A18" s="29"/>
      <c r="B18" s="27"/>
      <c r="C18" s="27" t="s">
        <v>24</v>
      </c>
      <c r="D18" s="27"/>
      <c r="E18" s="27"/>
      <c r="F18" s="27"/>
      <c r="G18" s="27"/>
      <c r="H18" s="27"/>
      <c r="I18" s="27"/>
      <c r="J18" s="28"/>
      <c r="L18" t="s">
        <v>44</v>
      </c>
      <c r="M18" s="21">
        <f>EXP(M16)</f>
        <v>48.882730715096457</v>
      </c>
      <c r="P18" t="s">
        <v>44</v>
      </c>
      <c r="Q18" s="21">
        <f>EXP(Q16)</f>
        <v>20210.886056074716</v>
      </c>
    </row>
    <row r="19" spans="1:17" x14ac:dyDescent="0.25">
      <c r="A19" s="29"/>
      <c r="B19" s="27"/>
      <c r="C19" s="33"/>
      <c r="D19" s="33"/>
      <c r="E19" s="33"/>
      <c r="F19" s="34" t="s">
        <v>25</v>
      </c>
      <c r="G19" s="34" t="s">
        <v>29</v>
      </c>
      <c r="H19" s="27"/>
      <c r="I19" s="27"/>
      <c r="J19" s="28"/>
    </row>
    <row r="20" spans="1:17" x14ac:dyDescent="0.25">
      <c r="A20" s="29"/>
      <c r="B20" s="27"/>
      <c r="C20" s="27" t="s">
        <v>26</v>
      </c>
      <c r="D20" s="27"/>
      <c r="E20" s="27"/>
      <c r="F20" s="35">
        <v>8.7347999999999999</v>
      </c>
      <c r="G20" s="35">
        <v>1.03E-2</v>
      </c>
      <c r="H20" s="27"/>
      <c r="I20" s="27"/>
      <c r="J20" s="28"/>
      <c r="K20" t="s">
        <v>49</v>
      </c>
      <c r="L20" t="s">
        <v>50</v>
      </c>
    </row>
    <row r="21" spans="1:17" x14ac:dyDescent="0.25">
      <c r="A21" s="29"/>
      <c r="B21" s="27"/>
      <c r="C21" s="36" t="s">
        <v>18</v>
      </c>
      <c r="D21" s="27"/>
      <c r="E21" s="27"/>
      <c r="F21" s="35">
        <v>0.11633</v>
      </c>
      <c r="G21" s="37">
        <v>1E-3</v>
      </c>
      <c r="H21" s="27"/>
      <c r="I21" s="27"/>
      <c r="J21" s="28"/>
    </row>
    <row r="22" spans="1:17" x14ac:dyDescent="0.25">
      <c r="A22" s="29"/>
      <c r="B22" s="27"/>
      <c r="C22" s="36" t="s">
        <v>19</v>
      </c>
      <c r="D22" s="27"/>
      <c r="E22" s="27"/>
      <c r="F22" s="35">
        <v>-0.55989999999999995</v>
      </c>
      <c r="G22" s="35">
        <v>2.6499999999999999E-2</v>
      </c>
      <c r="H22" s="27"/>
      <c r="I22" s="27"/>
      <c r="J22" s="28"/>
      <c r="L22" t="s">
        <v>37</v>
      </c>
      <c r="M22">
        <f>F20</f>
        <v>8.7347999999999999</v>
      </c>
    </row>
    <row r="23" spans="1:17" x14ac:dyDescent="0.25">
      <c r="A23" s="29"/>
      <c r="B23" s="27"/>
      <c r="C23" s="36" t="s">
        <v>27</v>
      </c>
      <c r="D23" s="27"/>
      <c r="E23" s="27"/>
      <c r="F23" s="35">
        <v>-7.1599999999999997E-2</v>
      </c>
      <c r="G23" s="35">
        <v>5.1900000000000002E-2</v>
      </c>
      <c r="H23" s="27"/>
      <c r="I23" s="27"/>
      <c r="J23" s="28"/>
      <c r="L23" t="s">
        <v>38</v>
      </c>
      <c r="M23">
        <f>4*F21</f>
        <v>0.46532000000000001</v>
      </c>
    </row>
    <row r="24" spans="1:17" x14ac:dyDescent="0.25">
      <c r="A24" s="29"/>
      <c r="B24" s="27"/>
      <c r="C24" s="36" t="s">
        <v>28</v>
      </c>
      <c r="D24" s="27"/>
      <c r="E24" s="27"/>
      <c r="F24" s="35">
        <v>0.25540000000000002</v>
      </c>
      <c r="G24" s="35">
        <v>4.4699999999999997E-2</v>
      </c>
      <c r="H24" s="27"/>
      <c r="I24" s="27"/>
      <c r="J24" s="28"/>
      <c r="L24" t="s">
        <v>39</v>
      </c>
      <c r="M24">
        <f>11*F22</f>
        <v>-6.1588999999999992</v>
      </c>
    </row>
    <row r="25" spans="1:17" x14ac:dyDescent="0.25">
      <c r="A25" s="29"/>
      <c r="B25" s="27"/>
      <c r="C25" s="27"/>
      <c r="D25" s="27"/>
      <c r="E25" s="27"/>
      <c r="F25" s="27"/>
      <c r="G25" s="27"/>
      <c r="H25" s="27"/>
      <c r="I25" s="27"/>
      <c r="J25" s="28"/>
      <c r="L25" t="s">
        <v>40</v>
      </c>
      <c r="M25">
        <f>F23</f>
        <v>-7.1599999999999997E-2</v>
      </c>
    </row>
    <row r="26" spans="1:17" x14ac:dyDescent="0.25">
      <c r="A26" s="29"/>
      <c r="B26" s="27"/>
      <c r="C26" s="27" t="s">
        <v>52</v>
      </c>
      <c r="D26" s="27"/>
      <c r="E26" s="27"/>
      <c r="F26" s="27"/>
      <c r="G26" s="27"/>
      <c r="H26" s="27"/>
      <c r="I26" s="27"/>
      <c r="J26" s="28"/>
      <c r="L26" t="s">
        <v>41</v>
      </c>
      <c r="M26">
        <f>0*F24</f>
        <v>0</v>
      </c>
    </row>
    <row r="27" spans="1:17" x14ac:dyDescent="0.25">
      <c r="A27" s="29"/>
      <c r="B27" s="27"/>
      <c r="C27" s="27" t="s">
        <v>51</v>
      </c>
      <c r="D27" s="27"/>
      <c r="E27" s="27"/>
      <c r="F27" s="27"/>
      <c r="G27" s="27"/>
      <c r="H27" s="27"/>
      <c r="I27" s="27"/>
      <c r="J27" s="28"/>
      <c r="L27" t="s">
        <v>43</v>
      </c>
      <c r="M27" s="7">
        <f>N7</f>
        <v>-4.6043938501406846E-2</v>
      </c>
    </row>
    <row r="28" spans="1:17" x14ac:dyDescent="0.25">
      <c r="A28" s="29"/>
      <c r="B28" s="27"/>
      <c r="C28" s="27"/>
      <c r="D28" s="27"/>
      <c r="E28" s="27"/>
      <c r="F28" s="27"/>
      <c r="G28" s="27"/>
      <c r="H28" s="27"/>
      <c r="I28" s="27"/>
      <c r="J28" s="28"/>
      <c r="L28" t="s">
        <v>42</v>
      </c>
      <c r="M28">
        <f>SUM(M22:M27)</f>
        <v>2.9235760614985939</v>
      </c>
    </row>
    <row r="29" spans="1:17" x14ac:dyDescent="0.25">
      <c r="A29" s="29"/>
      <c r="B29" s="27"/>
      <c r="C29" s="38" t="s">
        <v>30</v>
      </c>
      <c r="D29" s="39" t="s">
        <v>31</v>
      </c>
      <c r="E29" s="27"/>
      <c r="F29" s="27"/>
      <c r="G29" s="27"/>
      <c r="H29" s="27"/>
      <c r="I29" s="27"/>
      <c r="J29" s="28"/>
    </row>
    <row r="30" spans="1:17" x14ac:dyDescent="0.25">
      <c r="A30" s="29"/>
      <c r="B30" s="27"/>
      <c r="C30" s="40">
        <v>90001</v>
      </c>
      <c r="D30" s="41">
        <v>0.95699999999999996</v>
      </c>
      <c r="E30" s="27"/>
      <c r="F30" s="27"/>
      <c r="G30" s="27"/>
      <c r="H30" s="27"/>
      <c r="I30" s="27"/>
      <c r="J30" s="28"/>
      <c r="L30" t="s">
        <v>44</v>
      </c>
      <c r="M30" s="22">
        <f>EXP(M28)</f>
        <v>18.607710940405457</v>
      </c>
    </row>
    <row r="31" spans="1:17" x14ac:dyDescent="0.25">
      <c r="A31" s="29"/>
      <c r="B31" s="27"/>
      <c r="C31" s="40">
        <v>90002</v>
      </c>
      <c r="D31" s="41">
        <v>1.61</v>
      </c>
      <c r="E31" s="27"/>
      <c r="F31" s="27"/>
      <c r="G31" s="27"/>
      <c r="H31" s="27"/>
      <c r="I31" s="27"/>
      <c r="J31" s="28"/>
      <c r="L31" t="s">
        <v>55</v>
      </c>
      <c r="M31" s="23">
        <f>M30/M18-1</f>
        <v>-0.61933978179621541</v>
      </c>
    </row>
    <row r="32" spans="1:17" x14ac:dyDescent="0.25">
      <c r="A32" s="29"/>
      <c r="B32" s="27"/>
      <c r="C32" s="40">
        <v>90003</v>
      </c>
      <c r="D32" s="41">
        <v>1.9530000000000001</v>
      </c>
      <c r="E32" s="27"/>
      <c r="F32" s="27"/>
      <c r="G32" s="27"/>
      <c r="H32" s="27"/>
      <c r="I32" s="27"/>
      <c r="J32" s="28"/>
    </row>
    <row r="33" spans="1:12" x14ac:dyDescent="0.25">
      <c r="A33" s="29"/>
      <c r="B33" s="27"/>
      <c r="C33" s="40">
        <v>90004</v>
      </c>
      <c r="D33" s="41">
        <v>0.95499999999999996</v>
      </c>
      <c r="E33" s="27"/>
      <c r="F33" s="27"/>
      <c r="G33" s="27"/>
      <c r="H33" s="27"/>
      <c r="I33" s="27"/>
      <c r="J33" s="28"/>
      <c r="K33" t="s">
        <v>66</v>
      </c>
      <c r="L33" t="s">
        <v>60</v>
      </c>
    </row>
    <row r="34" spans="1:12" x14ac:dyDescent="0.25">
      <c r="A34" s="29"/>
      <c r="B34" s="27"/>
      <c r="C34" s="42">
        <v>90005</v>
      </c>
      <c r="D34" s="43">
        <v>0.90800000000000003</v>
      </c>
      <c r="E34" s="27"/>
      <c r="F34" s="27"/>
      <c r="G34" s="27"/>
      <c r="H34" s="27"/>
      <c r="I34" s="27"/>
      <c r="J34" s="28"/>
      <c r="L34" t="s">
        <v>61</v>
      </c>
    </row>
    <row r="35" spans="1:12" x14ac:dyDescent="0.25">
      <c r="A35" s="29"/>
      <c r="B35" s="27"/>
      <c r="C35" s="27"/>
      <c r="D35" s="27"/>
      <c r="E35" s="27"/>
      <c r="F35" s="27"/>
      <c r="G35" s="27"/>
      <c r="H35" s="27"/>
      <c r="I35" s="27"/>
      <c r="J35" s="28"/>
      <c r="L35" t="s">
        <v>62</v>
      </c>
    </row>
    <row r="36" spans="1:12" x14ac:dyDescent="0.25">
      <c r="A36" s="29"/>
      <c r="B36" s="27" t="s">
        <v>65</v>
      </c>
      <c r="C36" s="27" t="s">
        <v>56</v>
      </c>
      <c r="D36" s="27"/>
      <c r="E36" s="27"/>
      <c r="F36" s="27"/>
      <c r="G36" s="27"/>
      <c r="H36" s="27"/>
      <c r="I36" s="27"/>
      <c r="J36" s="28"/>
      <c r="L36" t="s">
        <v>63</v>
      </c>
    </row>
    <row r="37" spans="1:12" x14ac:dyDescent="0.25">
      <c r="A37" s="29"/>
      <c r="B37" s="27"/>
      <c r="C37" s="44" t="s">
        <v>32</v>
      </c>
      <c r="D37" s="27"/>
      <c r="E37" s="27"/>
      <c r="F37" s="27"/>
      <c r="G37" s="27"/>
      <c r="H37" s="27"/>
      <c r="I37" s="27"/>
      <c r="J37" s="28"/>
    </row>
    <row r="38" spans="1:12" x14ac:dyDescent="0.25">
      <c r="A38" s="29"/>
      <c r="B38" s="27"/>
      <c r="C38" s="45" t="s">
        <v>33</v>
      </c>
      <c r="D38" s="27"/>
      <c r="E38" s="27"/>
      <c r="F38" s="27"/>
      <c r="G38" s="27"/>
      <c r="H38" s="27"/>
      <c r="I38" s="27"/>
      <c r="J38" s="28"/>
    </row>
    <row r="39" spans="1:12" x14ac:dyDescent="0.25">
      <c r="A39" s="29"/>
      <c r="B39" s="27"/>
      <c r="C39" s="27"/>
      <c r="D39" s="27"/>
      <c r="E39" s="27"/>
      <c r="F39" s="27"/>
      <c r="G39" s="27"/>
      <c r="H39" s="27"/>
      <c r="I39" s="27"/>
      <c r="J39" s="28"/>
    </row>
    <row r="40" spans="1:12" x14ac:dyDescent="0.25">
      <c r="A40" s="29"/>
      <c r="B40" s="27"/>
      <c r="C40" s="44" t="s">
        <v>45</v>
      </c>
      <c r="D40" s="27"/>
      <c r="E40" s="27"/>
      <c r="F40" s="27"/>
      <c r="G40" s="27"/>
      <c r="H40" s="27"/>
      <c r="I40" s="27"/>
      <c r="J40" s="28"/>
    </row>
    <row r="41" spans="1:12" x14ac:dyDescent="0.25">
      <c r="A41" s="29"/>
      <c r="B41" s="27"/>
      <c r="C41" s="45" t="s">
        <v>46</v>
      </c>
      <c r="D41" s="27"/>
      <c r="E41" s="27"/>
      <c r="F41" s="27"/>
      <c r="G41" s="27"/>
      <c r="H41" s="27"/>
      <c r="I41" s="27"/>
      <c r="J41" s="28"/>
    </row>
    <row r="42" spans="1:12" x14ac:dyDescent="0.25">
      <c r="A42" s="29"/>
      <c r="B42" s="27"/>
      <c r="C42" s="27"/>
      <c r="D42" s="27"/>
      <c r="E42" s="27"/>
      <c r="F42" s="27"/>
      <c r="G42" s="27"/>
      <c r="H42" s="27"/>
      <c r="I42" s="27"/>
      <c r="J42" s="28"/>
    </row>
    <row r="43" spans="1:12" x14ac:dyDescent="0.25">
      <c r="A43" s="29"/>
      <c r="B43" s="27" t="s">
        <v>49</v>
      </c>
      <c r="C43" s="27" t="s">
        <v>53</v>
      </c>
      <c r="D43" s="27"/>
      <c r="E43" s="27"/>
      <c r="F43" s="27"/>
      <c r="G43" s="27"/>
      <c r="H43" s="27"/>
      <c r="I43" s="27"/>
      <c r="J43" s="28"/>
    </row>
    <row r="44" spans="1:12" x14ac:dyDescent="0.25">
      <c r="A44" s="29"/>
      <c r="B44" s="27"/>
      <c r="C44" s="27" t="s">
        <v>54</v>
      </c>
      <c r="D44" s="27"/>
      <c r="E44" s="27"/>
      <c r="F44" s="27"/>
      <c r="G44" s="27"/>
      <c r="H44" s="27"/>
      <c r="I44" s="27"/>
      <c r="J44" s="28"/>
    </row>
    <row r="45" spans="1:12" x14ac:dyDescent="0.25">
      <c r="A45" s="29"/>
      <c r="B45" s="27"/>
      <c r="C45" s="27"/>
      <c r="D45" s="27"/>
      <c r="E45" s="27"/>
      <c r="F45" s="27"/>
      <c r="G45" s="27"/>
      <c r="H45" s="27"/>
      <c r="I45" s="27"/>
      <c r="J45" s="28"/>
    </row>
    <row r="46" spans="1:12" x14ac:dyDescent="0.25">
      <c r="A46" s="29"/>
      <c r="B46" s="27"/>
      <c r="C46" s="27" t="s">
        <v>59</v>
      </c>
      <c r="D46" s="27"/>
      <c r="E46" s="27"/>
      <c r="F46" s="27"/>
      <c r="G46" s="27"/>
      <c r="H46" s="27"/>
      <c r="I46" s="27"/>
      <c r="J46" s="28"/>
    </row>
    <row r="47" spans="1:12" x14ac:dyDescent="0.25">
      <c r="A47" s="29"/>
      <c r="B47" s="27"/>
      <c r="C47" s="27"/>
      <c r="D47" s="27"/>
      <c r="E47" s="27"/>
      <c r="F47" s="27"/>
      <c r="G47" s="27"/>
      <c r="H47" s="27"/>
      <c r="I47" s="27"/>
      <c r="J47" s="28"/>
    </row>
    <row r="48" spans="1:12" x14ac:dyDescent="0.25">
      <c r="A48" s="29"/>
      <c r="B48" s="27" t="s">
        <v>66</v>
      </c>
      <c r="C48" s="27" t="s">
        <v>57</v>
      </c>
      <c r="D48" s="27"/>
      <c r="E48" s="27"/>
      <c r="F48" s="27"/>
      <c r="G48" s="27"/>
      <c r="H48" s="27"/>
      <c r="I48" s="27"/>
      <c r="J48" s="28"/>
    </row>
    <row r="49" spans="1:10" x14ac:dyDescent="0.25">
      <c r="A49" s="29"/>
      <c r="B49" s="27"/>
      <c r="C49" s="44" t="s">
        <v>58</v>
      </c>
      <c r="D49" s="27"/>
      <c r="E49" s="27"/>
      <c r="F49" s="27"/>
      <c r="G49" s="27"/>
      <c r="H49" s="27"/>
      <c r="I49" s="27"/>
      <c r="J49" s="28"/>
    </row>
    <row r="50" spans="1:10" x14ac:dyDescent="0.25">
      <c r="A50" s="29"/>
      <c r="B50" s="27"/>
      <c r="C50" s="44" t="s">
        <v>64</v>
      </c>
      <c r="D50" s="27"/>
      <c r="E50" s="27"/>
      <c r="F50" s="27"/>
      <c r="G50" s="27"/>
      <c r="H50" s="27"/>
      <c r="I50" s="27"/>
      <c r="J50" s="28"/>
    </row>
    <row r="51" spans="1:10" ht="15.75" thickBot="1" x14ac:dyDescent="0.3">
      <c r="A51" s="46"/>
      <c r="B51" s="47"/>
      <c r="C51" s="47"/>
      <c r="D51" s="47"/>
      <c r="E51" s="47"/>
      <c r="F51" s="47"/>
      <c r="G51" s="47"/>
      <c r="H51" s="47"/>
      <c r="I51" s="47"/>
      <c r="J51" s="48"/>
    </row>
  </sheetData>
  <mergeCells count="1">
    <mergeCell ref="I1:J1"/>
  </mergeCells>
  <hyperlinks>
    <hyperlink ref="I1" location="TOC!A1" display="Return to TOC" xr:uid="{2CBBEB01-49B7-4A16-95BA-B6BBB5075C89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72EF6-9F8D-46DA-8AE4-DE6D17E7DED1}">
  <dimension ref="A1:S51"/>
  <sheetViews>
    <sheetView workbookViewId="0"/>
  </sheetViews>
  <sheetFormatPr defaultRowHeight="15" x14ac:dyDescent="0.25"/>
  <cols>
    <col min="2" max="2" width="4.140625" customWidth="1"/>
    <col min="11" max="11" width="6.5703125" customWidth="1"/>
    <col min="12" max="12" width="3.7109375" customWidth="1"/>
  </cols>
  <sheetData>
    <row r="1" spans="1:19" x14ac:dyDescent="0.25">
      <c r="A1" s="24" t="s">
        <v>6</v>
      </c>
      <c r="B1" s="25"/>
      <c r="C1" s="25" t="s">
        <v>67</v>
      </c>
      <c r="D1" s="25"/>
      <c r="E1" s="25"/>
      <c r="F1" s="25"/>
      <c r="G1" s="25"/>
      <c r="H1" s="25"/>
      <c r="I1" s="25"/>
      <c r="J1" s="54" t="s">
        <v>7</v>
      </c>
      <c r="K1" s="55"/>
      <c r="M1" s="6" t="s">
        <v>34</v>
      </c>
    </row>
    <row r="2" spans="1:19" x14ac:dyDescent="0.25">
      <c r="A2" s="26" t="s">
        <v>8</v>
      </c>
      <c r="B2" s="27"/>
      <c r="C2" s="27" t="s">
        <v>12</v>
      </c>
      <c r="D2" s="27"/>
      <c r="E2" s="27"/>
      <c r="F2" s="27"/>
      <c r="G2" s="27"/>
      <c r="H2" s="27"/>
      <c r="I2" s="27"/>
      <c r="J2" s="27"/>
      <c r="K2" s="28"/>
      <c r="L2" t="s">
        <v>65</v>
      </c>
      <c r="M2" t="s">
        <v>78</v>
      </c>
    </row>
    <row r="3" spans="1:19" x14ac:dyDescent="0.25">
      <c r="A3" s="26" t="s">
        <v>9</v>
      </c>
      <c r="B3" s="27"/>
      <c r="C3" s="27" t="s">
        <v>68</v>
      </c>
      <c r="D3" s="27"/>
      <c r="E3" s="27"/>
      <c r="F3" s="27"/>
      <c r="G3" s="27"/>
      <c r="H3" s="27"/>
      <c r="I3" s="27"/>
      <c r="J3" s="27"/>
      <c r="K3" s="28"/>
      <c r="M3" t="s">
        <v>79</v>
      </c>
    </row>
    <row r="4" spans="1:19" x14ac:dyDescent="0.25">
      <c r="A4" s="29"/>
      <c r="B4" s="27"/>
      <c r="C4" s="27"/>
      <c r="D4" s="27"/>
      <c r="E4" s="27"/>
      <c r="F4" s="27"/>
      <c r="G4" s="27"/>
      <c r="H4" s="27"/>
      <c r="I4" s="27"/>
      <c r="J4" s="27"/>
      <c r="K4" s="28"/>
      <c r="M4" t="s">
        <v>80</v>
      </c>
    </row>
    <row r="5" spans="1:19" x14ac:dyDescent="0.25">
      <c r="A5" s="30" t="s">
        <v>10</v>
      </c>
      <c r="B5" s="27"/>
      <c r="C5" s="27" t="s">
        <v>84</v>
      </c>
      <c r="D5" s="27"/>
      <c r="E5" s="27"/>
      <c r="F5" s="27"/>
      <c r="G5" s="27"/>
      <c r="H5" s="27"/>
      <c r="I5" s="27"/>
      <c r="J5" s="27"/>
      <c r="K5" s="28"/>
      <c r="M5" t="s">
        <v>81</v>
      </c>
    </row>
    <row r="6" spans="1:19" x14ac:dyDescent="0.25">
      <c r="A6" s="29"/>
      <c r="B6" s="27"/>
      <c r="C6" s="27" t="s">
        <v>83</v>
      </c>
      <c r="D6" s="27"/>
      <c r="E6" s="27"/>
      <c r="F6" s="27"/>
      <c r="G6" s="27"/>
      <c r="H6" s="27"/>
      <c r="I6" s="27"/>
      <c r="J6" s="27"/>
      <c r="K6" s="28"/>
      <c r="N6" s="49"/>
      <c r="O6" s="49"/>
      <c r="P6" s="49"/>
      <c r="Q6" s="49"/>
      <c r="R6" s="49"/>
      <c r="S6" s="49"/>
    </row>
    <row r="7" spans="1:19" x14ac:dyDescent="0.25">
      <c r="A7" s="29"/>
      <c r="B7" s="27"/>
      <c r="C7" s="27" t="s">
        <v>77</v>
      </c>
      <c r="D7" s="27"/>
      <c r="E7" s="27"/>
      <c r="F7" s="27"/>
      <c r="G7" s="27"/>
      <c r="H7" s="27"/>
      <c r="I7" s="27"/>
      <c r="J7" s="27"/>
      <c r="K7" s="28"/>
      <c r="L7" t="s">
        <v>49</v>
      </c>
      <c r="M7" t="s">
        <v>82</v>
      </c>
    </row>
    <row r="8" spans="1:19" x14ac:dyDescent="0.25">
      <c r="A8" s="29"/>
      <c r="B8" s="27"/>
      <c r="C8" s="27"/>
      <c r="D8" s="27"/>
      <c r="E8" s="27"/>
      <c r="F8" s="27"/>
      <c r="G8" s="27"/>
      <c r="H8" s="27"/>
      <c r="I8" s="27"/>
      <c r="J8" s="27"/>
      <c r="K8" s="28"/>
      <c r="N8" s="50"/>
      <c r="O8" s="50"/>
      <c r="P8" s="50"/>
      <c r="Q8" s="50"/>
      <c r="R8" s="50"/>
      <c r="S8" s="50"/>
    </row>
    <row r="9" spans="1:19" ht="18" x14ac:dyDescent="0.35">
      <c r="A9" s="29"/>
      <c r="B9" s="27" t="s">
        <v>65</v>
      </c>
      <c r="C9" s="27" t="s">
        <v>69</v>
      </c>
      <c r="D9" s="27"/>
      <c r="E9" s="27"/>
      <c r="F9" s="27"/>
      <c r="G9" s="27"/>
      <c r="H9" s="27"/>
      <c r="I9" s="27"/>
      <c r="J9" s="27"/>
      <c r="K9" s="28"/>
      <c r="L9" t="s">
        <v>66</v>
      </c>
      <c r="M9" t="s">
        <v>86</v>
      </c>
    </row>
    <row r="10" spans="1:19" x14ac:dyDescent="0.25">
      <c r="A10" s="29"/>
      <c r="B10" s="27"/>
      <c r="C10" s="27" t="s">
        <v>70</v>
      </c>
      <c r="D10" s="27"/>
      <c r="E10" s="27"/>
      <c r="F10" s="27"/>
      <c r="G10" s="27"/>
      <c r="H10" s="27"/>
      <c r="I10" s="27"/>
      <c r="J10" s="27"/>
      <c r="K10" s="28"/>
      <c r="M10" t="s">
        <v>87</v>
      </c>
    </row>
    <row r="11" spans="1:19" x14ac:dyDescent="0.25">
      <c r="A11" s="29"/>
      <c r="B11" s="27"/>
      <c r="C11" s="27"/>
      <c r="D11" s="27"/>
      <c r="E11" s="27"/>
      <c r="F11" s="27"/>
      <c r="G11" s="27"/>
      <c r="H11" s="27"/>
      <c r="I11" s="27"/>
      <c r="J11" s="27"/>
      <c r="K11" s="28"/>
      <c r="M11" t="s">
        <v>90</v>
      </c>
    </row>
    <row r="12" spans="1:19" x14ac:dyDescent="0.25">
      <c r="A12" s="29"/>
      <c r="B12" s="27"/>
      <c r="C12" s="27"/>
      <c r="D12" s="27"/>
      <c r="E12" s="27"/>
      <c r="F12" s="27"/>
      <c r="G12" s="27"/>
      <c r="H12" s="27"/>
      <c r="I12" s="27"/>
      <c r="J12" s="27"/>
      <c r="K12" s="28"/>
      <c r="M12" t="s">
        <v>88</v>
      </c>
      <c r="N12" s="51">
        <f>2.42*EXP(-0.25)</f>
        <v>1.8846978950327997</v>
      </c>
    </row>
    <row r="13" spans="1:19" x14ac:dyDescent="0.25">
      <c r="A13" s="29"/>
      <c r="B13" s="27"/>
      <c r="C13" s="27"/>
      <c r="D13" s="27"/>
      <c r="E13" s="27"/>
      <c r="F13" s="27"/>
      <c r="G13" s="27"/>
      <c r="H13" s="27"/>
      <c r="I13" s="27"/>
      <c r="J13" s="27"/>
      <c r="K13" s="28"/>
      <c r="M13" t="s">
        <v>89</v>
      </c>
      <c r="N13" s="51">
        <f>2.42*EXP(0.25)</f>
        <v>3.1073415083843341</v>
      </c>
    </row>
    <row r="14" spans="1:19" x14ac:dyDescent="0.25">
      <c r="A14" s="29"/>
      <c r="B14" s="27"/>
      <c r="C14" s="27"/>
      <c r="D14" s="27"/>
      <c r="E14" s="27"/>
      <c r="F14" s="27"/>
      <c r="G14" s="27"/>
      <c r="H14" s="27"/>
      <c r="I14" s="27"/>
      <c r="J14" s="27"/>
      <c r="K14" s="28"/>
    </row>
    <row r="15" spans="1:19" x14ac:dyDescent="0.25">
      <c r="A15" s="29"/>
      <c r="B15" s="27"/>
      <c r="C15" s="27"/>
      <c r="D15" s="27"/>
      <c r="E15" s="27"/>
      <c r="F15" s="27"/>
      <c r="G15" s="27"/>
      <c r="H15" s="27"/>
      <c r="I15" s="27"/>
      <c r="J15" s="27"/>
      <c r="K15" s="28"/>
      <c r="L15" t="s">
        <v>74</v>
      </c>
      <c r="M15" t="s">
        <v>91</v>
      </c>
    </row>
    <row r="16" spans="1:19" x14ac:dyDescent="0.25">
      <c r="A16" s="29"/>
      <c r="B16" s="27"/>
      <c r="C16" s="27"/>
      <c r="D16" s="27"/>
      <c r="E16" s="27"/>
      <c r="F16" s="27"/>
      <c r="G16" s="27"/>
      <c r="H16" s="27"/>
      <c r="I16" s="27"/>
      <c r="J16" s="27"/>
      <c r="K16" s="28"/>
    </row>
    <row r="17" spans="1:11" x14ac:dyDescent="0.25">
      <c r="A17" s="29"/>
      <c r="B17" s="27"/>
      <c r="C17" s="27"/>
      <c r="D17" s="27"/>
      <c r="E17" s="27"/>
      <c r="F17" s="27"/>
      <c r="G17" s="27"/>
      <c r="H17" s="27"/>
      <c r="I17" s="27"/>
      <c r="J17" s="27"/>
      <c r="K17" s="28"/>
    </row>
    <row r="18" spans="1:11" x14ac:dyDescent="0.25">
      <c r="A18" s="29"/>
      <c r="B18" s="27"/>
      <c r="C18" s="27"/>
      <c r="D18" s="27"/>
      <c r="E18" s="27"/>
      <c r="F18" s="27"/>
      <c r="G18" s="27"/>
      <c r="H18" s="27"/>
      <c r="I18" s="27"/>
      <c r="J18" s="27"/>
      <c r="K18" s="28"/>
    </row>
    <row r="19" spans="1:11" x14ac:dyDescent="0.25">
      <c r="A19" s="29"/>
      <c r="B19" s="27"/>
      <c r="C19" s="27"/>
      <c r="D19" s="27"/>
      <c r="E19" s="27"/>
      <c r="F19" s="27"/>
      <c r="G19" s="27"/>
      <c r="H19" s="27"/>
      <c r="I19" s="27"/>
      <c r="J19" s="27"/>
      <c r="K19" s="28"/>
    </row>
    <row r="20" spans="1:11" x14ac:dyDescent="0.25">
      <c r="A20" s="29"/>
      <c r="B20" s="27"/>
      <c r="C20" s="27"/>
      <c r="D20" s="27"/>
      <c r="E20" s="27"/>
      <c r="F20" s="27"/>
      <c r="G20" s="27"/>
      <c r="H20" s="27"/>
      <c r="I20" s="27"/>
      <c r="J20" s="27"/>
      <c r="K20" s="28"/>
    </row>
    <row r="21" spans="1:11" x14ac:dyDescent="0.25">
      <c r="A21" s="29"/>
      <c r="B21" s="27"/>
      <c r="C21" s="27"/>
      <c r="D21" s="27"/>
      <c r="E21" s="27"/>
      <c r="F21" s="27"/>
      <c r="G21" s="27"/>
      <c r="H21" s="27"/>
      <c r="I21" s="27"/>
      <c r="J21" s="27"/>
      <c r="K21" s="28"/>
    </row>
    <row r="22" spans="1:11" x14ac:dyDescent="0.25">
      <c r="A22" s="29"/>
      <c r="B22" s="27"/>
      <c r="C22" s="27"/>
      <c r="D22" s="27"/>
      <c r="E22" s="27"/>
      <c r="F22" s="27"/>
      <c r="G22" s="27"/>
      <c r="H22" s="27"/>
      <c r="I22" s="27"/>
      <c r="J22" s="27"/>
      <c r="K22" s="28"/>
    </row>
    <row r="23" spans="1:11" x14ac:dyDescent="0.25">
      <c r="A23" s="29"/>
      <c r="B23" s="27"/>
      <c r="C23" s="27"/>
      <c r="D23" s="27"/>
      <c r="E23" s="27"/>
      <c r="F23" s="27"/>
      <c r="G23" s="27"/>
      <c r="H23" s="27"/>
      <c r="I23" s="27"/>
      <c r="J23" s="27"/>
      <c r="K23" s="28"/>
    </row>
    <row r="24" spans="1:11" x14ac:dyDescent="0.25">
      <c r="A24" s="29"/>
      <c r="B24" s="27"/>
      <c r="C24" s="27"/>
      <c r="D24" s="27"/>
      <c r="E24" s="27"/>
      <c r="F24" s="27"/>
      <c r="G24" s="27"/>
      <c r="H24" s="27"/>
      <c r="I24" s="27"/>
      <c r="J24" s="27"/>
      <c r="K24" s="28"/>
    </row>
    <row r="25" spans="1:11" x14ac:dyDescent="0.25">
      <c r="A25" s="29"/>
      <c r="B25" s="27"/>
      <c r="C25" s="27"/>
      <c r="D25" s="27"/>
      <c r="E25" s="27"/>
      <c r="F25" s="27"/>
      <c r="G25" s="27"/>
      <c r="H25" s="27"/>
      <c r="I25" s="27"/>
      <c r="J25" s="27"/>
      <c r="K25" s="28"/>
    </row>
    <row r="26" spans="1:11" x14ac:dyDescent="0.25">
      <c r="A26" s="29"/>
      <c r="B26" s="27"/>
      <c r="C26" s="27"/>
      <c r="D26" s="27"/>
      <c r="E26" s="27"/>
      <c r="F26" s="27"/>
      <c r="G26" s="27"/>
      <c r="H26" s="27"/>
      <c r="I26" s="27"/>
      <c r="J26" s="27"/>
      <c r="K26" s="28"/>
    </row>
    <row r="27" spans="1:11" x14ac:dyDescent="0.25">
      <c r="A27" s="29"/>
      <c r="B27" s="27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29"/>
      <c r="B28" s="27"/>
      <c r="C28" s="27"/>
      <c r="D28" s="27"/>
      <c r="E28" s="27"/>
      <c r="F28" s="27"/>
      <c r="G28" s="27"/>
      <c r="H28" s="27"/>
      <c r="I28" s="27"/>
      <c r="J28" s="27"/>
      <c r="K28" s="28"/>
    </row>
    <row r="29" spans="1:11" x14ac:dyDescent="0.25">
      <c r="A29" s="29"/>
      <c r="B29" s="27"/>
      <c r="C29" s="27"/>
      <c r="D29" s="27"/>
      <c r="E29" s="27"/>
      <c r="F29" s="27"/>
      <c r="G29" s="27"/>
      <c r="H29" s="27"/>
      <c r="I29" s="27"/>
      <c r="J29" s="27"/>
      <c r="K29" s="28"/>
    </row>
    <row r="30" spans="1:11" x14ac:dyDescent="0.25">
      <c r="A30" s="29"/>
      <c r="B30" s="27" t="s">
        <v>49</v>
      </c>
      <c r="C30" s="27" t="s">
        <v>71</v>
      </c>
      <c r="D30" s="27"/>
      <c r="E30" s="27"/>
      <c r="F30" s="27"/>
      <c r="G30" s="27"/>
      <c r="H30" s="27"/>
      <c r="I30" s="27"/>
      <c r="J30" s="27"/>
      <c r="K30" s="28"/>
    </row>
    <row r="31" spans="1:11" x14ac:dyDescent="0.25">
      <c r="A31" s="29"/>
      <c r="B31" s="27"/>
      <c r="C31" s="27"/>
      <c r="D31" s="27"/>
      <c r="E31" s="27"/>
      <c r="F31" s="27"/>
      <c r="G31" s="27"/>
      <c r="H31" s="27"/>
      <c r="I31" s="27"/>
      <c r="J31" s="27"/>
      <c r="K31" s="28"/>
    </row>
    <row r="32" spans="1:11" ht="18" x14ac:dyDescent="0.35">
      <c r="A32" s="29"/>
      <c r="B32" s="27" t="s">
        <v>72</v>
      </c>
      <c r="C32" s="27" t="s">
        <v>85</v>
      </c>
      <c r="D32" s="27"/>
      <c r="E32" s="27"/>
      <c r="F32" s="27"/>
      <c r="G32" s="27"/>
      <c r="H32" s="27"/>
      <c r="I32" s="27"/>
      <c r="J32" s="27"/>
      <c r="K32" s="28"/>
    </row>
    <row r="33" spans="1:11" x14ac:dyDescent="0.25">
      <c r="A33" s="29"/>
      <c r="B33" s="27"/>
      <c r="C33" s="27" t="s">
        <v>73</v>
      </c>
      <c r="D33" s="27"/>
      <c r="E33" s="27"/>
      <c r="F33" s="27"/>
      <c r="G33" s="27"/>
      <c r="H33" s="27"/>
      <c r="I33" s="27"/>
      <c r="J33" s="27"/>
      <c r="K33" s="28"/>
    </row>
    <row r="34" spans="1:11" x14ac:dyDescent="0.25">
      <c r="A34" s="29"/>
      <c r="B34" s="27"/>
      <c r="C34" s="27"/>
      <c r="D34" s="27"/>
      <c r="E34" s="27"/>
      <c r="F34" s="27"/>
      <c r="G34" s="27"/>
      <c r="H34" s="27"/>
      <c r="I34" s="27"/>
      <c r="J34" s="27"/>
      <c r="K34" s="28"/>
    </row>
    <row r="35" spans="1:11" x14ac:dyDescent="0.25">
      <c r="A35" s="29"/>
      <c r="B35" s="27"/>
      <c r="C35" s="27"/>
      <c r="D35" s="27"/>
      <c r="E35" s="27"/>
      <c r="F35" s="27"/>
      <c r="G35" s="27"/>
      <c r="H35" s="27"/>
      <c r="I35" s="27"/>
      <c r="J35" s="27"/>
      <c r="K35" s="28"/>
    </row>
    <row r="36" spans="1:11" x14ac:dyDescent="0.25">
      <c r="A36" s="29"/>
      <c r="B36" s="27"/>
      <c r="C36" s="27"/>
      <c r="D36" s="27"/>
      <c r="E36" s="27"/>
      <c r="F36" s="27"/>
      <c r="G36" s="27"/>
      <c r="H36" s="27"/>
      <c r="I36" s="27"/>
      <c r="J36" s="27"/>
      <c r="K36" s="28"/>
    </row>
    <row r="37" spans="1:11" x14ac:dyDescent="0.25">
      <c r="A37" s="29"/>
      <c r="B37" s="27"/>
      <c r="C37" s="27"/>
      <c r="D37" s="27"/>
      <c r="E37" s="27"/>
      <c r="F37" s="27"/>
      <c r="G37" s="27"/>
      <c r="H37" s="27"/>
      <c r="I37" s="27"/>
      <c r="J37" s="27"/>
      <c r="K37" s="28"/>
    </row>
    <row r="38" spans="1:11" x14ac:dyDescent="0.25">
      <c r="A38" s="29"/>
      <c r="B38" s="27"/>
      <c r="C38" s="27"/>
      <c r="D38" s="27"/>
      <c r="E38" s="27"/>
      <c r="F38" s="27"/>
      <c r="G38" s="27"/>
      <c r="H38" s="27"/>
      <c r="I38" s="27"/>
      <c r="J38" s="27"/>
      <c r="K38" s="28"/>
    </row>
    <row r="39" spans="1:11" x14ac:dyDescent="0.25">
      <c r="A39" s="29"/>
      <c r="B39" s="27"/>
      <c r="C39" s="27"/>
      <c r="D39" s="27"/>
      <c r="E39" s="27"/>
      <c r="F39" s="27"/>
      <c r="G39" s="27"/>
      <c r="H39" s="27"/>
      <c r="I39" s="27"/>
      <c r="J39" s="27"/>
      <c r="K39" s="28"/>
    </row>
    <row r="40" spans="1:11" x14ac:dyDescent="0.25">
      <c r="A40" s="29"/>
      <c r="B40" s="27"/>
      <c r="C40" s="27"/>
      <c r="D40" s="27"/>
      <c r="E40" s="27"/>
      <c r="F40" s="27"/>
      <c r="G40" s="27"/>
      <c r="H40" s="27"/>
      <c r="I40" s="27"/>
      <c r="J40" s="27"/>
      <c r="K40" s="28"/>
    </row>
    <row r="41" spans="1:11" x14ac:dyDescent="0.25">
      <c r="A41" s="29"/>
      <c r="B41" s="27"/>
      <c r="C41" s="27"/>
      <c r="D41" s="27"/>
      <c r="E41" s="27"/>
      <c r="F41" s="27"/>
      <c r="G41" s="27"/>
      <c r="H41" s="27"/>
      <c r="I41" s="27"/>
      <c r="J41" s="27"/>
      <c r="K41" s="28"/>
    </row>
    <row r="42" spans="1:11" x14ac:dyDescent="0.25">
      <c r="A42" s="29"/>
      <c r="B42" s="27"/>
      <c r="C42" s="27"/>
      <c r="D42" s="27"/>
      <c r="E42" s="27"/>
      <c r="F42" s="27"/>
      <c r="G42" s="27"/>
      <c r="H42" s="27"/>
      <c r="I42" s="27"/>
      <c r="J42" s="27"/>
      <c r="K42" s="28"/>
    </row>
    <row r="43" spans="1:11" x14ac:dyDescent="0.25">
      <c r="A43" s="29"/>
      <c r="B43" s="27"/>
      <c r="C43" s="27"/>
      <c r="D43" s="27"/>
      <c r="E43" s="27"/>
      <c r="F43" s="27"/>
      <c r="G43" s="27"/>
      <c r="H43" s="27"/>
      <c r="I43" s="27"/>
      <c r="J43" s="27"/>
      <c r="K43" s="28"/>
    </row>
    <row r="44" spans="1:11" x14ac:dyDescent="0.25">
      <c r="A44" s="29"/>
      <c r="B44" s="27"/>
      <c r="C44" s="27"/>
      <c r="D44" s="27"/>
      <c r="E44" s="27"/>
      <c r="F44" s="27"/>
      <c r="G44" s="27"/>
      <c r="H44" s="27"/>
      <c r="I44" s="27"/>
      <c r="J44" s="27"/>
      <c r="K44" s="28"/>
    </row>
    <row r="45" spans="1:11" x14ac:dyDescent="0.25">
      <c r="A45" s="29"/>
      <c r="B45" s="27"/>
      <c r="C45" s="27"/>
      <c r="D45" s="27"/>
      <c r="E45" s="27"/>
      <c r="F45" s="27"/>
      <c r="G45" s="27"/>
      <c r="H45" s="27"/>
      <c r="I45" s="27"/>
      <c r="J45" s="27"/>
      <c r="K45" s="28"/>
    </row>
    <row r="46" spans="1:11" x14ac:dyDescent="0.25">
      <c r="A46" s="29"/>
      <c r="B46" s="27"/>
      <c r="C46" s="27"/>
      <c r="D46" s="27"/>
      <c r="E46" s="27"/>
      <c r="F46" s="27"/>
      <c r="G46" s="27"/>
      <c r="H46" s="27"/>
      <c r="I46" s="27"/>
      <c r="J46" s="27"/>
      <c r="K46" s="28"/>
    </row>
    <row r="47" spans="1:11" x14ac:dyDescent="0.25">
      <c r="A47" s="29"/>
      <c r="B47" s="27"/>
      <c r="C47" s="27"/>
      <c r="D47" s="27"/>
      <c r="E47" s="27"/>
      <c r="F47" s="27"/>
      <c r="G47" s="27"/>
      <c r="H47" s="27"/>
      <c r="I47" s="27"/>
      <c r="J47" s="27"/>
      <c r="K47" s="28"/>
    </row>
    <row r="48" spans="1:11" x14ac:dyDescent="0.25">
      <c r="A48" s="29"/>
      <c r="B48" s="27"/>
      <c r="C48" s="27"/>
      <c r="D48" s="27"/>
      <c r="E48" s="27"/>
      <c r="F48" s="27"/>
      <c r="G48" s="27"/>
      <c r="H48" s="27"/>
      <c r="I48" s="27"/>
      <c r="J48" s="27"/>
      <c r="K48" s="28"/>
    </row>
    <row r="49" spans="1:11" x14ac:dyDescent="0.25">
      <c r="A49" s="29"/>
      <c r="B49" s="27" t="s">
        <v>74</v>
      </c>
      <c r="C49" s="27" t="s">
        <v>75</v>
      </c>
      <c r="D49" s="27"/>
      <c r="E49" s="27"/>
      <c r="F49" s="27"/>
      <c r="G49" s="27"/>
      <c r="H49" s="27"/>
      <c r="I49" s="27"/>
      <c r="J49" s="27"/>
      <c r="K49" s="28"/>
    </row>
    <row r="50" spans="1:11" x14ac:dyDescent="0.25">
      <c r="A50" s="29"/>
      <c r="B50" s="27"/>
      <c r="C50" s="27" t="s">
        <v>76</v>
      </c>
      <c r="D50" s="27"/>
      <c r="E50" s="27"/>
      <c r="F50" s="27"/>
      <c r="G50" s="27"/>
      <c r="H50" s="27"/>
      <c r="I50" s="27"/>
      <c r="J50" s="27"/>
      <c r="K50" s="28"/>
    </row>
    <row r="51" spans="1:11" ht="15.75" thickBot="1" x14ac:dyDescent="0.3">
      <c r="A51" s="46"/>
      <c r="B51" s="47"/>
      <c r="C51" s="47"/>
      <c r="D51" s="47"/>
      <c r="E51" s="47"/>
      <c r="F51" s="47"/>
      <c r="G51" s="47"/>
      <c r="H51" s="47"/>
      <c r="I51" s="47"/>
      <c r="J51" s="47"/>
      <c r="K51" s="48"/>
    </row>
  </sheetData>
  <mergeCells count="1">
    <mergeCell ref="J1:K1"/>
  </mergeCells>
  <hyperlinks>
    <hyperlink ref="J1" location="TOC!A1" display="Return to TOC" xr:uid="{C9751787-6A56-456F-B3CD-4D54C5F88E89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A113B2-18D9-48EA-B3CE-89D5F9161031}">
  <dimension ref="A1:K36"/>
  <sheetViews>
    <sheetView workbookViewId="0"/>
  </sheetViews>
  <sheetFormatPr defaultRowHeight="15" x14ac:dyDescent="0.25"/>
  <cols>
    <col min="2" max="2" width="4.5703125" customWidth="1"/>
    <col min="9" max="9" width="13.140625" customWidth="1"/>
    <col min="10" max="10" width="3.7109375" customWidth="1"/>
  </cols>
  <sheetData>
    <row r="1" spans="1:11" x14ac:dyDescent="0.25">
      <c r="A1" s="24" t="s">
        <v>6</v>
      </c>
      <c r="B1" s="25"/>
      <c r="C1" s="25" t="s">
        <v>124</v>
      </c>
      <c r="D1" s="25"/>
      <c r="E1" s="25"/>
      <c r="F1" s="25"/>
      <c r="G1" s="25"/>
      <c r="H1" s="54" t="s">
        <v>7</v>
      </c>
      <c r="I1" s="55"/>
      <c r="K1" s="6" t="s">
        <v>34</v>
      </c>
    </row>
    <row r="2" spans="1:11" x14ac:dyDescent="0.25">
      <c r="A2" s="26" t="s">
        <v>8</v>
      </c>
      <c r="B2" s="27"/>
      <c r="C2" s="27" t="s">
        <v>12</v>
      </c>
      <c r="D2" s="27"/>
      <c r="E2" s="27"/>
      <c r="F2" s="27"/>
      <c r="G2" s="27"/>
      <c r="H2" s="27"/>
      <c r="I2" s="28"/>
      <c r="J2" t="s">
        <v>65</v>
      </c>
      <c r="K2" t="s">
        <v>105</v>
      </c>
    </row>
    <row r="3" spans="1:11" x14ac:dyDescent="0.25">
      <c r="A3" s="26" t="s">
        <v>9</v>
      </c>
      <c r="B3" s="27"/>
      <c r="C3" s="27" t="s">
        <v>96</v>
      </c>
      <c r="D3" s="27"/>
      <c r="E3" s="27"/>
      <c r="F3" s="27"/>
      <c r="G3" s="27"/>
      <c r="H3" s="27"/>
      <c r="I3" s="28"/>
      <c r="K3" t="s">
        <v>102</v>
      </c>
    </row>
    <row r="4" spans="1:11" x14ac:dyDescent="0.25">
      <c r="A4" s="29"/>
      <c r="B4" s="27"/>
      <c r="C4" s="27"/>
      <c r="D4" s="27"/>
      <c r="E4" s="27"/>
      <c r="F4" s="27"/>
      <c r="G4" s="27"/>
      <c r="H4" s="27"/>
      <c r="I4" s="28"/>
      <c r="K4" t="s">
        <v>103</v>
      </c>
    </row>
    <row r="5" spans="1:11" x14ac:dyDescent="0.25">
      <c r="A5" s="30" t="s">
        <v>10</v>
      </c>
      <c r="B5" s="27"/>
      <c r="C5" s="27" t="s">
        <v>97</v>
      </c>
      <c r="D5" s="27"/>
      <c r="E5" s="27"/>
      <c r="F5" s="27"/>
      <c r="G5" s="27"/>
      <c r="H5" s="27"/>
      <c r="I5" s="28"/>
      <c r="K5" t="s">
        <v>104</v>
      </c>
    </row>
    <row r="6" spans="1:11" x14ac:dyDescent="0.25">
      <c r="A6" s="29"/>
      <c r="B6" s="27"/>
      <c r="C6" s="27" t="s">
        <v>98</v>
      </c>
      <c r="D6" s="27"/>
      <c r="E6" s="27"/>
      <c r="F6" s="27"/>
      <c r="G6" s="27"/>
      <c r="H6" s="27"/>
      <c r="I6" s="28"/>
    </row>
    <row r="7" spans="1:11" x14ac:dyDescent="0.25">
      <c r="A7" s="29"/>
      <c r="B7" s="27"/>
      <c r="C7" s="27" t="s">
        <v>99</v>
      </c>
      <c r="D7" s="27"/>
      <c r="E7" s="27"/>
      <c r="F7" s="27"/>
      <c r="G7" s="27"/>
      <c r="H7" s="27"/>
      <c r="I7" s="28"/>
      <c r="J7" t="s">
        <v>49</v>
      </c>
      <c r="K7" t="s">
        <v>107</v>
      </c>
    </row>
    <row r="8" spans="1:11" x14ac:dyDescent="0.25">
      <c r="A8" s="29"/>
      <c r="B8" s="27"/>
      <c r="C8" s="27"/>
      <c r="D8" s="27"/>
      <c r="E8" s="27"/>
      <c r="F8" s="27"/>
      <c r="G8" s="27"/>
      <c r="H8" s="27"/>
      <c r="I8" s="28"/>
      <c r="K8" t="s">
        <v>108</v>
      </c>
    </row>
    <row r="9" spans="1:11" x14ac:dyDescent="0.25">
      <c r="A9" s="29"/>
      <c r="B9" s="27"/>
      <c r="C9" s="27"/>
      <c r="D9" s="27"/>
      <c r="E9" s="27"/>
      <c r="F9" s="27"/>
      <c r="G9" s="27"/>
      <c r="H9" s="27"/>
      <c r="I9" s="28"/>
      <c r="K9" t="s">
        <v>109</v>
      </c>
    </row>
    <row r="10" spans="1:11" x14ac:dyDescent="0.25">
      <c r="A10" s="29"/>
      <c r="B10" s="27"/>
      <c r="C10" s="27"/>
      <c r="D10" s="27"/>
      <c r="E10" s="27"/>
      <c r="F10" s="27"/>
      <c r="G10" s="27"/>
      <c r="H10" s="27"/>
      <c r="I10" s="28"/>
    </row>
    <row r="11" spans="1:11" x14ac:dyDescent="0.25">
      <c r="A11" s="29"/>
      <c r="B11" s="27"/>
      <c r="C11" s="27"/>
      <c r="D11" s="27"/>
      <c r="E11" s="27"/>
      <c r="F11" s="27"/>
      <c r="G11" s="27"/>
      <c r="H11" s="27"/>
      <c r="I11" s="28"/>
      <c r="J11" t="s">
        <v>66</v>
      </c>
      <c r="K11" t="s">
        <v>110</v>
      </c>
    </row>
    <row r="12" spans="1:11" x14ac:dyDescent="0.25">
      <c r="A12" s="29"/>
      <c r="B12" s="27"/>
      <c r="C12" s="27"/>
      <c r="D12" s="27"/>
      <c r="E12" s="27"/>
      <c r="F12" s="27"/>
      <c r="G12" s="27"/>
      <c r="H12" s="27"/>
      <c r="I12" s="28"/>
      <c r="K12" t="s">
        <v>111</v>
      </c>
    </row>
    <row r="13" spans="1:11" x14ac:dyDescent="0.25">
      <c r="A13" s="29"/>
      <c r="B13" s="27"/>
      <c r="C13" s="27"/>
      <c r="D13" s="27"/>
      <c r="E13" s="27"/>
      <c r="F13" s="27"/>
      <c r="G13" s="27"/>
      <c r="H13" s="27"/>
      <c r="I13" s="28"/>
    </row>
    <row r="14" spans="1:11" x14ac:dyDescent="0.25">
      <c r="A14" s="29"/>
      <c r="B14" s="27"/>
      <c r="C14" s="27"/>
      <c r="D14" s="27"/>
      <c r="E14" s="27"/>
      <c r="F14" s="27"/>
      <c r="G14" s="27"/>
      <c r="H14" s="27"/>
      <c r="I14" s="28"/>
      <c r="J14" t="s">
        <v>74</v>
      </c>
      <c r="K14" t="s">
        <v>118</v>
      </c>
    </row>
    <row r="15" spans="1:11" x14ac:dyDescent="0.25">
      <c r="A15" s="29"/>
      <c r="B15" s="27"/>
      <c r="C15" s="27"/>
      <c r="D15" s="27"/>
      <c r="E15" s="27"/>
      <c r="F15" s="27"/>
      <c r="G15" s="27"/>
      <c r="H15" s="27"/>
      <c r="I15" s="28"/>
      <c r="K15" t="s">
        <v>119</v>
      </c>
    </row>
    <row r="16" spans="1:11" x14ac:dyDescent="0.25">
      <c r="A16" s="29"/>
      <c r="B16" s="27"/>
      <c r="C16" s="27"/>
      <c r="D16" s="27"/>
      <c r="E16" s="27"/>
      <c r="F16" s="27"/>
      <c r="G16" s="27"/>
      <c r="H16" s="27"/>
      <c r="I16" s="28"/>
      <c r="K16" t="s">
        <v>120</v>
      </c>
    </row>
    <row r="17" spans="1:11" x14ac:dyDescent="0.25">
      <c r="A17" s="29"/>
      <c r="B17" s="27"/>
      <c r="C17" s="27"/>
      <c r="D17" s="27"/>
      <c r="E17" s="27"/>
      <c r="F17" s="27"/>
      <c r="G17" s="27"/>
      <c r="H17" s="27"/>
      <c r="I17" s="28"/>
      <c r="K17" t="s">
        <v>121</v>
      </c>
    </row>
    <row r="18" spans="1:11" x14ac:dyDescent="0.25">
      <c r="A18" s="29"/>
      <c r="B18" s="27"/>
      <c r="C18" s="27"/>
      <c r="D18" s="27"/>
      <c r="E18" s="27"/>
      <c r="F18" s="27"/>
      <c r="G18" s="27"/>
      <c r="H18" s="27"/>
      <c r="I18" s="28"/>
      <c r="K18" t="s">
        <v>122</v>
      </c>
    </row>
    <row r="19" spans="1:11" x14ac:dyDescent="0.25">
      <c r="A19" s="29"/>
      <c r="B19" s="27"/>
      <c r="C19" s="27"/>
      <c r="D19" s="27"/>
      <c r="E19" s="27"/>
      <c r="F19" s="27"/>
      <c r="G19" s="27"/>
      <c r="H19" s="27"/>
      <c r="I19" s="28"/>
    </row>
    <row r="20" spans="1:11" x14ac:dyDescent="0.25">
      <c r="A20" s="29"/>
      <c r="B20" s="27"/>
      <c r="C20" s="27"/>
      <c r="D20" s="27"/>
      <c r="E20" s="27"/>
      <c r="F20" s="27"/>
      <c r="G20" s="27"/>
      <c r="H20" s="27"/>
      <c r="I20" s="28"/>
    </row>
    <row r="21" spans="1:11" x14ac:dyDescent="0.25">
      <c r="A21" s="29"/>
      <c r="B21" s="27"/>
      <c r="C21" s="27"/>
      <c r="D21" s="27"/>
      <c r="E21" s="27"/>
      <c r="F21" s="27"/>
      <c r="G21" s="27"/>
      <c r="H21" s="27"/>
      <c r="I21" s="28"/>
    </row>
    <row r="22" spans="1:11" x14ac:dyDescent="0.25">
      <c r="A22" s="29"/>
      <c r="B22" s="27"/>
      <c r="C22" s="27"/>
      <c r="D22" s="27"/>
      <c r="E22" s="27"/>
      <c r="F22" s="27"/>
      <c r="G22" s="27"/>
      <c r="H22" s="27"/>
      <c r="I22" s="28"/>
    </row>
    <row r="23" spans="1:11" x14ac:dyDescent="0.25">
      <c r="A23" s="29"/>
      <c r="B23" s="27"/>
      <c r="C23" s="27"/>
      <c r="D23" s="27"/>
      <c r="E23" s="27"/>
      <c r="F23" s="27"/>
      <c r="G23" s="27"/>
      <c r="H23" s="27"/>
      <c r="I23" s="28"/>
    </row>
    <row r="24" spans="1:11" x14ac:dyDescent="0.25">
      <c r="A24" s="29"/>
      <c r="B24" s="27"/>
      <c r="C24" s="27"/>
      <c r="D24" s="27"/>
      <c r="E24" s="27"/>
      <c r="F24" s="27"/>
      <c r="G24" s="27"/>
      <c r="H24" s="27"/>
      <c r="I24" s="28"/>
    </row>
    <row r="25" spans="1:11" x14ac:dyDescent="0.25">
      <c r="A25" s="29"/>
      <c r="B25" s="27" t="s">
        <v>65</v>
      </c>
      <c r="C25" s="27" t="s">
        <v>100</v>
      </c>
      <c r="D25" s="27"/>
      <c r="E25" s="27"/>
      <c r="F25" s="27"/>
      <c r="G25" s="27"/>
      <c r="H25" s="27"/>
      <c r="I25" s="28"/>
    </row>
    <row r="26" spans="1:11" x14ac:dyDescent="0.25">
      <c r="A26" s="29"/>
      <c r="B26" s="27"/>
      <c r="C26" s="27" t="s">
        <v>101</v>
      </c>
      <c r="D26" s="27"/>
      <c r="E26" s="27"/>
      <c r="F26" s="27"/>
      <c r="G26" s="27"/>
      <c r="H26" s="27"/>
      <c r="I26" s="28"/>
    </row>
    <row r="27" spans="1:11" x14ac:dyDescent="0.25">
      <c r="A27" s="29"/>
      <c r="B27" s="27"/>
      <c r="C27" s="27"/>
      <c r="D27" s="27"/>
      <c r="E27" s="27"/>
      <c r="F27" s="27"/>
      <c r="G27" s="27"/>
      <c r="H27" s="27"/>
      <c r="I27" s="28"/>
    </row>
    <row r="28" spans="1:11" x14ac:dyDescent="0.25">
      <c r="A28" s="29"/>
      <c r="B28" s="27" t="s">
        <v>49</v>
      </c>
      <c r="C28" s="27" t="s">
        <v>106</v>
      </c>
      <c r="D28" s="27"/>
      <c r="E28" s="27"/>
      <c r="F28" s="27"/>
      <c r="G28" s="27"/>
      <c r="H28" s="27"/>
      <c r="I28" s="28"/>
    </row>
    <row r="29" spans="1:11" x14ac:dyDescent="0.25">
      <c r="A29" s="29"/>
      <c r="B29" s="27"/>
      <c r="C29" s="27"/>
      <c r="D29" s="27"/>
      <c r="E29" s="27"/>
      <c r="F29" s="27"/>
      <c r="G29" s="27"/>
      <c r="H29" s="27"/>
      <c r="I29" s="28"/>
    </row>
    <row r="30" spans="1:11" x14ac:dyDescent="0.25">
      <c r="A30" s="29"/>
      <c r="B30" s="27" t="s">
        <v>66</v>
      </c>
      <c r="C30" s="27" t="s">
        <v>114</v>
      </c>
      <c r="D30" s="27"/>
      <c r="E30" s="27"/>
      <c r="F30" s="27"/>
      <c r="G30" s="27"/>
      <c r="H30" s="27"/>
      <c r="I30" s="28"/>
    </row>
    <row r="31" spans="1:11" x14ac:dyDescent="0.25">
      <c r="A31" s="29"/>
      <c r="B31" s="27"/>
      <c r="C31" s="27" t="s">
        <v>112</v>
      </c>
      <c r="D31" s="27"/>
      <c r="E31" s="27"/>
      <c r="F31" s="27"/>
      <c r="G31" s="27"/>
      <c r="H31" s="27"/>
      <c r="I31" s="28"/>
    </row>
    <row r="32" spans="1:11" x14ac:dyDescent="0.25">
      <c r="A32" s="29"/>
      <c r="B32" s="27"/>
      <c r="C32" s="27" t="s">
        <v>113</v>
      </c>
      <c r="D32" s="27"/>
      <c r="E32" s="27"/>
      <c r="F32" s="27"/>
      <c r="G32" s="27"/>
      <c r="H32" s="27"/>
      <c r="I32" s="28"/>
    </row>
    <row r="33" spans="1:9" x14ac:dyDescent="0.25">
      <c r="A33" s="29"/>
      <c r="B33" s="27"/>
      <c r="C33" s="27"/>
      <c r="D33" s="27"/>
      <c r="E33" s="27"/>
      <c r="F33" s="27"/>
      <c r="G33" s="27"/>
      <c r="H33" s="27"/>
      <c r="I33" s="28"/>
    </row>
    <row r="34" spans="1:9" x14ac:dyDescent="0.25">
      <c r="A34" s="29"/>
      <c r="B34" s="27" t="s">
        <v>115</v>
      </c>
      <c r="C34" s="27" t="s">
        <v>116</v>
      </c>
      <c r="D34" s="27"/>
      <c r="E34" s="27"/>
      <c r="F34" s="27"/>
      <c r="G34" s="27"/>
      <c r="H34" s="27"/>
      <c r="I34" s="28"/>
    </row>
    <row r="35" spans="1:9" x14ac:dyDescent="0.25">
      <c r="A35" s="29"/>
      <c r="B35" s="27"/>
      <c r="C35" s="27" t="s">
        <v>117</v>
      </c>
      <c r="D35" s="27"/>
      <c r="E35" s="27"/>
      <c r="F35" s="27"/>
      <c r="G35" s="27"/>
      <c r="H35" s="27"/>
      <c r="I35" s="28"/>
    </row>
    <row r="36" spans="1:9" ht="15.75" thickBot="1" x14ac:dyDescent="0.3">
      <c r="A36" s="46"/>
      <c r="B36" s="47"/>
      <c r="C36" s="47"/>
      <c r="D36" s="47"/>
      <c r="E36" s="47"/>
      <c r="F36" s="47"/>
      <c r="G36" s="47"/>
      <c r="H36" s="47"/>
      <c r="I36" s="48"/>
    </row>
  </sheetData>
  <mergeCells count="1">
    <mergeCell ref="H1:I1"/>
  </mergeCells>
  <hyperlinks>
    <hyperlink ref="H1" location="TOC!A1" display="Return to TOC" xr:uid="{EB265B38-BC12-4ED1-A83C-72DD0E9CD867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F751F-F86E-4D2D-8F22-8D209C3DE3D3}">
  <dimension ref="A1:K36"/>
  <sheetViews>
    <sheetView workbookViewId="0"/>
  </sheetViews>
  <sheetFormatPr defaultRowHeight="15" x14ac:dyDescent="0.25"/>
  <cols>
    <col min="2" max="2" width="4.42578125" customWidth="1"/>
    <col min="10" max="10" width="3.7109375" customWidth="1"/>
  </cols>
  <sheetData>
    <row r="1" spans="1:11" x14ac:dyDescent="0.25">
      <c r="A1" s="24" t="s">
        <v>6</v>
      </c>
      <c r="B1" s="25"/>
      <c r="C1" s="25" t="s">
        <v>123</v>
      </c>
      <c r="D1" s="25"/>
      <c r="E1" s="25"/>
      <c r="F1" s="25"/>
      <c r="G1" s="25"/>
      <c r="H1" s="54" t="s">
        <v>7</v>
      </c>
      <c r="I1" s="55"/>
      <c r="K1" s="6" t="s">
        <v>34</v>
      </c>
    </row>
    <row r="2" spans="1:11" x14ac:dyDescent="0.25">
      <c r="A2" s="26" t="s">
        <v>8</v>
      </c>
      <c r="B2" s="56"/>
      <c r="C2" s="56" t="s">
        <v>12</v>
      </c>
      <c r="D2" s="56"/>
      <c r="E2" s="56"/>
      <c r="F2" s="56"/>
      <c r="G2" s="56"/>
      <c r="H2" s="56"/>
      <c r="I2" s="28"/>
      <c r="J2" t="s">
        <v>65</v>
      </c>
      <c r="K2" t="s">
        <v>133</v>
      </c>
    </row>
    <row r="3" spans="1:11" x14ac:dyDescent="0.25">
      <c r="A3" s="26" t="s">
        <v>9</v>
      </c>
      <c r="B3" s="56"/>
      <c r="C3" s="56" t="s">
        <v>125</v>
      </c>
      <c r="D3" s="56"/>
      <c r="E3" s="56"/>
      <c r="F3" s="56"/>
      <c r="G3" s="56"/>
      <c r="H3" s="56"/>
      <c r="I3" s="28"/>
      <c r="K3" t="s">
        <v>134</v>
      </c>
    </row>
    <row r="4" spans="1:11" x14ac:dyDescent="0.25">
      <c r="A4" s="29"/>
      <c r="B4" s="56"/>
      <c r="C4" s="56"/>
      <c r="D4" s="56"/>
      <c r="E4" s="56"/>
      <c r="F4" s="56"/>
      <c r="G4" s="56"/>
      <c r="H4" s="56"/>
      <c r="I4" s="28"/>
    </row>
    <row r="5" spans="1:11" x14ac:dyDescent="0.25">
      <c r="A5" s="30" t="s">
        <v>10</v>
      </c>
      <c r="B5" s="56"/>
      <c r="C5" s="56" t="s">
        <v>128</v>
      </c>
      <c r="D5" s="56"/>
      <c r="E5" s="56"/>
      <c r="F5" s="56"/>
      <c r="G5" s="56"/>
      <c r="H5" s="56"/>
      <c r="I5" s="28"/>
      <c r="J5" t="s">
        <v>49</v>
      </c>
      <c r="K5" t="s">
        <v>137</v>
      </c>
    </row>
    <row r="6" spans="1:11" x14ac:dyDescent="0.25">
      <c r="A6" s="29"/>
      <c r="B6" s="56"/>
      <c r="C6" s="56" t="s">
        <v>129</v>
      </c>
      <c r="D6" s="56"/>
      <c r="E6" s="56"/>
      <c r="F6" s="56"/>
      <c r="G6" s="56"/>
      <c r="H6" s="56"/>
      <c r="I6" s="28"/>
      <c r="K6" t="s">
        <v>138</v>
      </c>
    </row>
    <row r="7" spans="1:11" x14ac:dyDescent="0.25">
      <c r="A7" s="29"/>
      <c r="B7" s="56"/>
      <c r="C7" s="56"/>
      <c r="D7" s="56"/>
      <c r="E7" s="56"/>
      <c r="F7" s="56"/>
      <c r="G7" s="56"/>
      <c r="H7" s="56"/>
      <c r="I7" s="28"/>
      <c r="K7" t="s">
        <v>139</v>
      </c>
    </row>
    <row r="8" spans="1:11" x14ac:dyDescent="0.25">
      <c r="A8" s="29"/>
      <c r="B8" s="56"/>
      <c r="C8" s="56"/>
      <c r="D8" s="56"/>
      <c r="E8" s="56"/>
      <c r="F8" s="56"/>
      <c r="G8" s="56"/>
      <c r="H8" s="56"/>
      <c r="I8" s="28"/>
      <c r="K8" t="s">
        <v>140</v>
      </c>
    </row>
    <row r="9" spans="1:11" x14ac:dyDescent="0.25">
      <c r="A9" s="29"/>
      <c r="B9" s="56"/>
      <c r="C9" s="56"/>
      <c r="D9" s="56"/>
      <c r="E9" s="56"/>
      <c r="F9" s="56"/>
      <c r="G9" s="56"/>
      <c r="H9" s="56"/>
      <c r="I9" s="28"/>
    </row>
    <row r="10" spans="1:11" x14ac:dyDescent="0.25">
      <c r="A10" s="29"/>
      <c r="B10" s="56"/>
      <c r="C10" s="56"/>
      <c r="D10" s="56"/>
      <c r="E10" s="56"/>
      <c r="F10" s="56"/>
      <c r="G10" s="56"/>
      <c r="H10" s="56"/>
      <c r="I10" s="28"/>
      <c r="J10" t="s">
        <v>66</v>
      </c>
      <c r="K10" t="s">
        <v>142</v>
      </c>
    </row>
    <row r="11" spans="1:11" x14ac:dyDescent="0.25">
      <c r="A11" s="29"/>
      <c r="B11" s="56"/>
      <c r="C11" s="56"/>
      <c r="D11" s="56"/>
      <c r="E11" s="56"/>
      <c r="F11" s="56"/>
      <c r="G11" s="56"/>
      <c r="H11" s="56"/>
      <c r="I11" s="28"/>
      <c r="K11" t="s">
        <v>143</v>
      </c>
    </row>
    <row r="12" spans="1:11" x14ac:dyDescent="0.25">
      <c r="A12" s="29"/>
      <c r="B12" s="56"/>
      <c r="C12" s="56"/>
      <c r="D12" s="56"/>
      <c r="E12" s="56"/>
      <c r="F12" s="56"/>
      <c r="G12" s="56"/>
      <c r="H12" s="56"/>
      <c r="I12" s="28"/>
    </row>
    <row r="13" spans="1:11" x14ac:dyDescent="0.25">
      <c r="A13" s="29"/>
      <c r="B13" s="56"/>
      <c r="C13" s="56"/>
      <c r="D13" s="56"/>
      <c r="E13" s="56"/>
      <c r="F13" s="56"/>
      <c r="G13" s="56"/>
      <c r="H13" s="56"/>
      <c r="I13" s="28"/>
      <c r="J13" t="s">
        <v>74</v>
      </c>
      <c r="K13" t="s">
        <v>147</v>
      </c>
    </row>
    <row r="14" spans="1:11" x14ac:dyDescent="0.25">
      <c r="A14" s="29"/>
      <c r="B14" s="56"/>
      <c r="C14" s="56"/>
      <c r="D14" s="56"/>
      <c r="E14" s="56"/>
      <c r="F14" s="56"/>
      <c r="G14" s="56"/>
      <c r="H14" s="56"/>
      <c r="I14" s="28"/>
      <c r="K14" t="s">
        <v>148</v>
      </c>
    </row>
    <row r="15" spans="1:11" x14ac:dyDescent="0.25">
      <c r="A15" s="29"/>
      <c r="B15" s="56"/>
      <c r="C15" s="56"/>
      <c r="D15" s="56"/>
      <c r="E15" s="56"/>
      <c r="F15" s="56"/>
      <c r="G15" s="56"/>
      <c r="H15" s="56"/>
      <c r="I15" s="28"/>
    </row>
    <row r="16" spans="1:11" x14ac:dyDescent="0.25">
      <c r="A16" s="29"/>
      <c r="B16" s="56"/>
      <c r="C16" s="56"/>
      <c r="D16" s="56"/>
      <c r="E16" s="56"/>
      <c r="F16" s="56"/>
      <c r="G16" s="56"/>
      <c r="H16" s="56"/>
      <c r="I16" s="28"/>
    </row>
    <row r="17" spans="1:9" x14ac:dyDescent="0.25">
      <c r="A17" s="29"/>
      <c r="B17" s="56"/>
      <c r="C17" s="56"/>
      <c r="D17" s="56"/>
      <c r="E17" s="56"/>
      <c r="F17" s="56"/>
      <c r="G17" s="56"/>
      <c r="H17" s="56"/>
      <c r="I17" s="28"/>
    </row>
    <row r="18" spans="1:9" x14ac:dyDescent="0.25">
      <c r="A18" s="29"/>
      <c r="B18" s="56"/>
      <c r="C18" s="56"/>
      <c r="D18" s="56"/>
      <c r="E18" s="56"/>
      <c r="F18" s="56"/>
      <c r="G18" s="56"/>
      <c r="H18" s="56"/>
      <c r="I18" s="28"/>
    </row>
    <row r="19" spans="1:9" x14ac:dyDescent="0.25">
      <c r="A19" s="29"/>
      <c r="B19" s="56"/>
      <c r="C19" s="56"/>
      <c r="D19" s="56"/>
      <c r="E19" s="56"/>
      <c r="F19" s="56"/>
      <c r="G19" s="56"/>
      <c r="H19" s="56"/>
      <c r="I19" s="28"/>
    </row>
    <row r="20" spans="1:9" x14ac:dyDescent="0.25">
      <c r="A20" s="29"/>
      <c r="B20" s="56"/>
      <c r="C20" s="56"/>
      <c r="D20" s="56"/>
      <c r="E20" s="56"/>
      <c r="F20" s="56"/>
      <c r="G20" s="56"/>
      <c r="H20" s="56"/>
      <c r="I20" s="28"/>
    </row>
    <row r="21" spans="1:9" x14ac:dyDescent="0.25">
      <c r="A21" s="29"/>
      <c r="B21" s="56"/>
      <c r="C21" s="56"/>
      <c r="D21" s="56"/>
      <c r="E21" s="56"/>
      <c r="F21" s="56"/>
      <c r="G21" s="56"/>
      <c r="H21" s="56"/>
      <c r="I21" s="28"/>
    </row>
    <row r="22" spans="1:9" x14ac:dyDescent="0.25">
      <c r="A22" s="29"/>
      <c r="B22" s="56"/>
      <c r="C22" s="56"/>
      <c r="D22" s="56"/>
      <c r="E22" s="56"/>
      <c r="F22" s="56"/>
      <c r="G22" s="56"/>
      <c r="H22" s="56"/>
      <c r="I22" s="28"/>
    </row>
    <row r="23" spans="1:9" x14ac:dyDescent="0.25">
      <c r="A23" s="29"/>
      <c r="B23" s="56"/>
      <c r="C23" s="56" t="s">
        <v>130</v>
      </c>
      <c r="D23" s="56"/>
      <c r="E23" s="56"/>
      <c r="F23" s="56"/>
      <c r="G23" s="56"/>
      <c r="H23" s="56"/>
      <c r="I23" s="28"/>
    </row>
    <row r="24" spans="1:9" x14ac:dyDescent="0.25">
      <c r="A24" s="29"/>
      <c r="B24" s="56"/>
      <c r="C24" s="56"/>
      <c r="D24" s="56"/>
      <c r="E24" s="56"/>
      <c r="F24" s="56"/>
      <c r="G24" s="56"/>
      <c r="H24" s="56"/>
      <c r="I24" s="28"/>
    </row>
    <row r="25" spans="1:9" x14ac:dyDescent="0.25">
      <c r="A25" s="29"/>
      <c r="B25" s="56" t="s">
        <v>65</v>
      </c>
      <c r="C25" s="56" t="s">
        <v>131</v>
      </c>
      <c r="D25" s="56"/>
      <c r="E25" s="56"/>
      <c r="F25" s="56"/>
      <c r="G25" s="56"/>
      <c r="H25" s="56"/>
      <c r="I25" s="28"/>
    </row>
    <row r="26" spans="1:9" x14ac:dyDescent="0.25">
      <c r="A26" s="29"/>
      <c r="B26" s="56"/>
      <c r="C26" s="56" t="s">
        <v>132</v>
      </c>
      <c r="D26" s="56"/>
      <c r="E26" s="56"/>
      <c r="F26" s="56"/>
      <c r="G26" s="56"/>
      <c r="H26" s="56"/>
      <c r="I26" s="28"/>
    </row>
    <row r="27" spans="1:9" x14ac:dyDescent="0.25">
      <c r="A27" s="29"/>
      <c r="B27" s="56"/>
      <c r="C27" s="56"/>
      <c r="D27" s="56"/>
      <c r="E27" s="56"/>
      <c r="F27" s="56"/>
      <c r="G27" s="56"/>
      <c r="H27" s="56"/>
      <c r="I27" s="28"/>
    </row>
    <row r="28" spans="1:9" x14ac:dyDescent="0.25">
      <c r="A28" s="29"/>
      <c r="B28" s="56" t="s">
        <v>49</v>
      </c>
      <c r="C28" s="56" t="s">
        <v>135</v>
      </c>
      <c r="D28" s="56"/>
      <c r="E28" s="56"/>
      <c r="F28" s="56"/>
      <c r="G28" s="56"/>
      <c r="H28" s="56"/>
      <c r="I28" s="28"/>
    </row>
    <row r="29" spans="1:9" x14ac:dyDescent="0.25">
      <c r="A29" s="29"/>
      <c r="B29" s="56"/>
      <c r="C29" s="56" t="s">
        <v>136</v>
      </c>
      <c r="D29" s="56"/>
      <c r="E29" s="56"/>
      <c r="F29" s="56"/>
      <c r="G29" s="56"/>
      <c r="H29" s="56"/>
      <c r="I29" s="28"/>
    </row>
    <row r="30" spans="1:9" x14ac:dyDescent="0.25">
      <c r="A30" s="29"/>
      <c r="B30" s="56"/>
      <c r="C30" s="56"/>
      <c r="D30" s="56"/>
      <c r="E30" s="56"/>
      <c r="F30" s="56"/>
      <c r="G30" s="56"/>
      <c r="H30" s="56"/>
      <c r="I30" s="28"/>
    </row>
    <row r="31" spans="1:9" x14ac:dyDescent="0.25">
      <c r="A31" s="29"/>
      <c r="B31" s="56" t="s">
        <v>66</v>
      </c>
      <c r="C31" s="56" t="s">
        <v>144</v>
      </c>
      <c r="D31" s="56"/>
      <c r="E31" s="56"/>
      <c r="F31" s="56"/>
      <c r="G31" s="56"/>
      <c r="H31" s="56"/>
      <c r="I31" s="28"/>
    </row>
    <row r="32" spans="1:9" x14ac:dyDescent="0.25">
      <c r="A32" s="29"/>
      <c r="B32" s="56"/>
      <c r="C32" s="56" t="s">
        <v>141</v>
      </c>
      <c r="D32" s="56"/>
      <c r="E32" s="56"/>
      <c r="F32" s="56"/>
      <c r="G32" s="56"/>
      <c r="H32" s="56"/>
      <c r="I32" s="28"/>
    </row>
    <row r="33" spans="1:9" x14ac:dyDescent="0.25">
      <c r="A33" s="29"/>
      <c r="B33" s="56"/>
      <c r="C33" s="56"/>
      <c r="D33" s="56"/>
      <c r="E33" s="56"/>
      <c r="F33" s="56"/>
      <c r="G33" s="56"/>
      <c r="H33" s="56"/>
      <c r="I33" s="28"/>
    </row>
    <row r="34" spans="1:9" x14ac:dyDescent="0.25">
      <c r="A34" s="29"/>
      <c r="B34" s="56" t="s">
        <v>74</v>
      </c>
      <c r="C34" s="56" t="s">
        <v>146</v>
      </c>
      <c r="D34" s="56"/>
      <c r="E34" s="56"/>
      <c r="F34" s="56"/>
      <c r="G34" s="56"/>
      <c r="H34" s="56"/>
      <c r="I34" s="28"/>
    </row>
    <row r="35" spans="1:9" x14ac:dyDescent="0.25">
      <c r="A35" s="29"/>
      <c r="B35" s="56"/>
      <c r="C35" s="56" t="s">
        <v>145</v>
      </c>
      <c r="D35" s="56"/>
      <c r="E35" s="56"/>
      <c r="F35" s="56"/>
      <c r="G35" s="56"/>
      <c r="H35" s="56"/>
      <c r="I35" s="28"/>
    </row>
    <row r="36" spans="1:9" ht="15.75" thickBot="1" x14ac:dyDescent="0.3">
      <c r="A36" s="46"/>
      <c r="B36" s="47"/>
      <c r="C36" s="47"/>
      <c r="D36" s="47"/>
      <c r="E36" s="47"/>
      <c r="F36" s="47"/>
      <c r="G36" s="47"/>
      <c r="H36" s="47"/>
      <c r="I36" s="48"/>
    </row>
  </sheetData>
  <mergeCells count="1">
    <mergeCell ref="H1:I1"/>
  </mergeCells>
  <hyperlinks>
    <hyperlink ref="H1" location="TOC!A1" display="Return to TOC" xr:uid="{925F5DA8-AAFA-47B4-8237-D461DAD06889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TOC</vt:lpstr>
      <vt:lpstr>Holmes_Intro1</vt:lpstr>
      <vt:lpstr>Holmes_PenReg1</vt:lpstr>
      <vt:lpstr>Holmes_Transformations1</vt:lpstr>
      <vt:lpstr>Holmes_Diagnostics1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2025-07-19T10:06:59Z</dcterms:created>
  <dcterms:modified xsi:type="dcterms:W3CDTF">2025-10-08T11:25:48Z</dcterms:modified>
</cp:coreProperties>
</file>