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D532B88B-24DE-45FE-A616-086E4DB15B81}" xr6:coauthVersionLast="47" xr6:coauthVersionMax="47" xr10:uidLastSave="{00000000-0000-0000-0000-000000000000}"/>
  <bookViews>
    <workbookView xWindow="-120" yWindow="-120" windowWidth="29040" windowHeight="15840" xr2:uid="{E5E47C2A-CB7B-4DFD-9733-DC985EEB6B82}"/>
  </bookViews>
  <sheets>
    <sheet name="TOC" sheetId="1" r:id="rId1"/>
    <sheet name="ISO_Rating1" sheetId="48" r:id="rId2"/>
    <sheet name="ISO_Rating2" sheetId="49" r:id="rId3"/>
    <sheet name="ISO_Rating3" sheetId="50" r:id="rId4"/>
    <sheet name="ISO_Rating4" sheetId="51" r:id="rId5"/>
    <sheet name="ISO_Rating5" sheetId="52" r:id="rId6"/>
    <sheet name="ISO_Rating6" sheetId="53" r:id="rId7"/>
    <sheet name="ISO_Rating7" sheetId="54" r:id="rId8"/>
    <sheet name="ISO_Rating8" sheetId="55" r:id="rId9"/>
    <sheet name="ISO_Rating9" sheetId="56" r:id="rId10"/>
    <sheet name="ISO_Rating10" sheetId="57" r:id="rId11"/>
    <sheet name="ISO_Rating11" sheetId="58" r:id="rId12"/>
    <sheet name="ISO_Rating12" sheetId="59" r:id="rId13"/>
    <sheet name="ISO_Rating13" sheetId="60" r:id="rId14"/>
    <sheet name="ISO_Rating14" sheetId="45" r:id="rId15"/>
    <sheet name="ISO_Rating15" sheetId="47" r:id="rId16"/>
  </sheets>
  <calcPr calcId="181029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2" i="45" l="1"/>
  <c r="C21" i="45"/>
  <c r="C20" i="45"/>
  <c r="C7" i="45"/>
  <c r="C19" i="45"/>
  <c r="D27" i="56" l="1"/>
  <c r="B5" i="49" l="1"/>
  <c r="B12" i="49"/>
  <c r="B14" i="49"/>
  <c r="B13" i="49"/>
  <c r="C9" i="49"/>
  <c r="B14" i="48" l="1"/>
  <c r="B13" i="48"/>
  <c r="B5" i="48"/>
  <c r="C9" i="48"/>
  <c r="B12" i="48"/>
  <c r="C9" i="47"/>
</calcChain>
</file>

<file path=xl/sharedStrings.xml><?xml version="1.0" encoding="utf-8"?>
<sst xmlns="http://schemas.openxmlformats.org/spreadsheetml/2006/main" count="715" uniqueCount="324">
  <si>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</si>
  <si>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</si>
  <si>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</si>
  <si>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</si>
  <si>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</si>
  <si>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</si>
  <si>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</si>
  <si>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</si>
  <si>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</si>
  <si>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Solution</t>
  </si>
  <si>
    <t>Total</t>
  </si>
  <si>
    <t>Credibility</t>
  </si>
  <si>
    <t>ISO.Rating</t>
  </si>
  <si>
    <t>Source Text</t>
  </si>
  <si>
    <t>The following policy is being rated using the ISO CGL rating plan.</t>
  </si>
  <si>
    <t>Effective Date</t>
  </si>
  <si>
    <t>Claims-Made (CM)</t>
  </si>
  <si>
    <t>Policy Type</t>
  </si>
  <si>
    <t>Expected Loss Ratio (ELR)</t>
  </si>
  <si>
    <t>Products</t>
  </si>
  <si>
    <t>1st-year Claims-Made</t>
  </si>
  <si>
    <t>Occurrence</t>
  </si>
  <si>
    <t>Prem/Ops</t>
  </si>
  <si>
    <t>1st-yr CM</t>
  </si>
  <si>
    <t>Table 13B</t>
  </si>
  <si>
    <t>Sub-line</t>
  </si>
  <si>
    <t>3rd-yr CM</t>
  </si>
  <si>
    <t>2nd-yr CM</t>
  </si>
  <si>
    <t>Table 13C</t>
  </si>
  <si>
    <t>Table 14</t>
  </si>
  <si>
    <t>Year of Experience Period</t>
  </si>
  <si>
    <t>Rule 5B</t>
  </si>
  <si>
    <t>Rule 5C</t>
  </si>
  <si>
    <t>Latest Year</t>
  </si>
  <si>
    <t>2nd Latest Year</t>
  </si>
  <si>
    <t>3rd Latest Year</t>
  </si>
  <si>
    <t>Information about previous policy years</t>
  </si>
  <si>
    <t>Gross Annual Sales</t>
  </si>
  <si>
    <t>Policy Year</t>
  </si>
  <si>
    <t>PAF 13B</t>
  </si>
  <si>
    <t>PAF 13C</t>
  </si>
  <si>
    <t>Detrend</t>
  </si>
  <si>
    <t>3rd-year Claims-Made</t>
  </si>
  <si>
    <t>2nd-year Claims-Made</t>
  </si>
  <si>
    <t>4th-yr CM</t>
  </si>
  <si>
    <t>Calculate the Company Subject Loss Cost using the Historical Exposures at Present Company Rates approach</t>
  </si>
  <si>
    <t>Current Company Rates per Exposure</t>
  </si>
  <si>
    <t>Rate</t>
  </si>
  <si>
    <t>Ocurrence</t>
  </si>
  <si>
    <t>Current Increased Limits Factors</t>
  </si>
  <si>
    <t>Policy Limits (occ/agg)</t>
  </si>
  <si>
    <t>Aggregate Limit</t>
  </si>
  <si>
    <t>250k/500k</t>
  </si>
  <si>
    <t>200k</t>
  </si>
  <si>
    <t>250k</t>
  </si>
  <si>
    <t>500k</t>
  </si>
  <si>
    <t>150k/500k</t>
  </si>
  <si>
    <t>100k</t>
  </si>
  <si>
    <t>100k/250k</t>
  </si>
  <si>
    <t>150k</t>
  </si>
  <si>
    <t>100k/200k</t>
  </si>
  <si>
    <t xml:space="preserve">Calculate the Company Subject Loss Cost using the Historical Exposures at Present Company Rates approach using the </t>
  </si>
  <si>
    <t>information provided below.</t>
  </si>
  <si>
    <t>EER</t>
  </si>
  <si>
    <t>MSL</t>
  </si>
  <si>
    <t>Indemnity</t>
  </si>
  <si>
    <t>ALAE</t>
  </si>
  <si>
    <t>CSLC</t>
  </si>
  <si>
    <t>LDF</t>
  </si>
  <si>
    <t>Calculate the basic limits expected loss cost when no basic premiums are available.</t>
  </si>
  <si>
    <t>The company historically purchased a 150k/300k (per-occurrence/aggregate) Workers' Compensation policy.</t>
  </si>
  <si>
    <t>Using the information below, calculate the basic limits expected loss cost by sub-line (Prem/Ops and Products) for the company.</t>
  </si>
  <si>
    <t>Present Basic Limits Company Rate</t>
  </si>
  <si>
    <t>Company Expected Loss Ratio</t>
  </si>
  <si>
    <t>Loss Cost</t>
  </si>
  <si>
    <t>Aggregate Limits</t>
  </si>
  <si>
    <t>300k</t>
  </si>
  <si>
    <t>Exam 8: ISO Rating – Solutions</t>
  </si>
  <si>
    <t>2001 Exam 9 Q27</t>
  </si>
  <si>
    <t>The exposure base is square feet and has not changed in the last five years.</t>
  </si>
  <si>
    <t>Expected Loss Ratio</t>
  </si>
  <si>
    <t>Experience</t>
  </si>
  <si>
    <t>Period</t>
  </si>
  <si>
    <t>2nd Latest</t>
  </si>
  <si>
    <t>3rd Latest</t>
  </si>
  <si>
    <t>Experience Period, limited by MSL</t>
  </si>
  <si>
    <t>Factor</t>
  </si>
  <si>
    <t>Basic Limit</t>
  </si>
  <si>
    <t>Policy Adjustment Factors</t>
  </si>
  <si>
    <t>Claims-Made Year in Program</t>
  </si>
  <si>
    <t>Mature</t>
  </si>
  <si>
    <t>4th</t>
  </si>
  <si>
    <t>3rd</t>
  </si>
  <si>
    <t>2nd</t>
  </si>
  <si>
    <t>1st</t>
  </si>
  <si>
    <t>$160,001 - $200,000</t>
  </si>
  <si>
    <t>$200,001 - $240,000</t>
  </si>
  <si>
    <t>$240,001 - $260,000</t>
  </si>
  <si>
    <t>$260,001 - $300,000</t>
  </si>
  <si>
    <t>$300,001 - $340,000</t>
  </si>
  <si>
    <t>Subject Loss Cost</t>
  </si>
  <si>
    <t>Calculate the applicable experience modification.</t>
  </si>
  <si>
    <t>ISO_Rating1</t>
  </si>
  <si>
    <t>Calculate the experience modification</t>
  </si>
  <si>
    <t>Rule</t>
  </si>
  <si>
    <t>5B</t>
  </si>
  <si>
    <t>5C</t>
  </si>
  <si>
    <t>Ratable Losses for the</t>
  </si>
  <si>
    <t>Calculate the applicable experience modification factor.</t>
  </si>
  <si>
    <t>2002 Exam 9 Q12</t>
  </si>
  <si>
    <t>An insurer writes a General Liability policy using ISO's "Experience and Schedule Rating Plans</t>
  </si>
  <si>
    <t>Applicable to General Liability". They have the following relevant historical experience.</t>
  </si>
  <si>
    <t>Total Limits</t>
  </si>
  <si>
    <t>Allocated Loss</t>
  </si>
  <si>
    <t>Adjustment Expense</t>
  </si>
  <si>
    <t>Calculate the total loss included in the experience modification calculation before the</t>
  </si>
  <si>
    <t>adjustment to reflect the ultimate level of loss.</t>
  </si>
  <si>
    <t>Claim #</t>
  </si>
  <si>
    <t>ISO basic limit</t>
  </si>
  <si>
    <t>You may assume the following apply:</t>
  </si>
  <si>
    <t>Maximum Single Loss</t>
  </si>
  <si>
    <t>Calculate the ratable loss</t>
  </si>
  <si>
    <t>ISO_Rating2</t>
  </si>
  <si>
    <t>ISO_Rating3</t>
  </si>
  <si>
    <t>Calculate the experience rating modification</t>
  </si>
  <si>
    <t>2003 Exam 9 Q4</t>
  </si>
  <si>
    <t>An actuary wants to calculate the ISO experience modification factor using the</t>
  </si>
  <si>
    <t>following information:</t>
  </si>
  <si>
    <t>Basic Limit Expected Losses</t>
  </si>
  <si>
    <t>Expected Experience Ratio for Company Subject Loss Cost of $100,000</t>
  </si>
  <si>
    <t>Credibility for Company Subject Loss Cost of $100,000</t>
  </si>
  <si>
    <t>All policies within the experience period are occurrence policies and the</t>
  </si>
  <si>
    <t>experience modification factor will apply to an occurrence policy.</t>
  </si>
  <si>
    <t>You may assume all losses and associated ALAE lie below the applicable MSL.</t>
  </si>
  <si>
    <t>Calculate the experience modification factor</t>
  </si>
  <si>
    <t>ISO_Rating4</t>
  </si>
  <si>
    <t>Expected Future Development</t>
  </si>
  <si>
    <t>Basic limit loss and ALAE subject to experience modification</t>
  </si>
  <si>
    <t>Expected Experience Ratio for Company Subject Loss Cost of $70,000</t>
  </si>
  <si>
    <t>Credibility for Company Subject Loss Cost of $70,000</t>
  </si>
  <si>
    <t>2007 Exam 9 Q27</t>
  </si>
  <si>
    <t>ISO_Rating5</t>
  </si>
  <si>
    <t>A commercial general liability policy has premises/operations exposure only.</t>
  </si>
  <si>
    <t>The policy has been rated on an occurrence basis for many years and will continue</t>
  </si>
  <si>
    <t>to be rated on an occurrence basis when renewed.</t>
  </si>
  <si>
    <t>When the policy renews it will have the following characteristics:</t>
  </si>
  <si>
    <t>Exposure (Sales)</t>
  </si>
  <si>
    <t>Basic Limits Premium</t>
  </si>
  <si>
    <t>Basic Limits Underlying Rates</t>
  </si>
  <si>
    <t>An actuary has decided to calculate the experience modification factor for this policy</t>
  </si>
  <si>
    <t xml:space="preserve">using the "Present Average Company Rate Method" in the ISO CGL Experience and </t>
  </si>
  <si>
    <t>Schedule Rating Plan based on the following data:</t>
  </si>
  <si>
    <t>Policy Term</t>
  </si>
  <si>
    <t>Sales</t>
  </si>
  <si>
    <t>Latest</t>
  </si>
  <si>
    <t>Historical Loss Information (Latest Three Terms)</t>
  </si>
  <si>
    <t>Calculate the total ratable loss.</t>
  </si>
  <si>
    <t>You may use the following information from the applicable ISO manual:</t>
  </si>
  <si>
    <t>CSLC Range</t>
  </si>
  <si>
    <t>$80,001 to $90,000</t>
  </si>
  <si>
    <t>$90,001 to $100,000</t>
  </si>
  <si>
    <t>$100,001 to $110,000</t>
  </si>
  <si>
    <r>
      <t xml:space="preserve">An insurance company has adopted the Insurance Services Office's </t>
    </r>
    <r>
      <rPr>
        <i/>
        <sz val="11"/>
        <color theme="1"/>
        <rFont val="Calibri"/>
        <family val="2"/>
        <scheme val="minor"/>
      </rPr>
      <t>Commercial</t>
    </r>
  </si>
  <si>
    <r>
      <t>General Liability Experience and Schedule Rating Plan</t>
    </r>
    <r>
      <rPr>
        <sz val="11"/>
        <color theme="1"/>
        <rFont val="Calibri"/>
        <family val="2"/>
        <scheme val="minor"/>
      </rPr>
      <t>. The following general</t>
    </r>
  </si>
  <si>
    <t xml:space="preserve">liability schedule rating worksheet was completed for one of the </t>
  </si>
  <si>
    <t>company's insureds.</t>
  </si>
  <si>
    <t>Risk</t>
  </si>
  <si>
    <t>Characteristic</t>
  </si>
  <si>
    <t>2009 Exam 9 Q22</t>
  </si>
  <si>
    <t>Credit</t>
  </si>
  <si>
    <t>Debit</t>
  </si>
  <si>
    <t>Comment</t>
  </si>
  <si>
    <t>Location</t>
  </si>
  <si>
    <t>Premises</t>
  </si>
  <si>
    <t>Equipment</t>
  </si>
  <si>
    <t>Classification</t>
  </si>
  <si>
    <t>Employees</t>
  </si>
  <si>
    <t>Cooperation</t>
  </si>
  <si>
    <t>Recent local lawsuits against businesses of this type</t>
  </si>
  <si>
    <t>Upgraded product testing equipment 5 months ago</t>
  </si>
  <si>
    <t>Enacted safety procedures to protect customers 3 months ago</t>
  </si>
  <si>
    <t>The following additional information is available:</t>
  </si>
  <si>
    <t>• The insured is eligible for experience rating.</t>
  </si>
  <si>
    <t>• The insured is up for its fourth renewal.</t>
  </si>
  <si>
    <t>• Each policy has had a term of 12 months.</t>
  </si>
  <si>
    <t xml:space="preserve">For each risk characteristic with a credit or debit applied, discuss the appropriateness of </t>
  </si>
  <si>
    <t>the modification.</t>
  </si>
  <si>
    <t>Overhauled training program 4 years ago</t>
  </si>
  <si>
    <t>2011 Exam 8 Q14</t>
  </si>
  <si>
    <t>Discuss the schedule rating modification</t>
  </si>
  <si>
    <t>ISO_Rating6</t>
  </si>
  <si>
    <t>ISO_Rating7</t>
  </si>
  <si>
    <t>An underwriter is rating an account containing general liability and workers' compensation</t>
  </si>
  <si>
    <t>coverage. They have learned the following:</t>
  </si>
  <si>
    <t>• The insured has average schedule rating risk characteristics except for equipment,</t>
  </si>
  <si>
    <t>employees, and premises.</t>
  </si>
  <si>
    <t>• All of the insured's equipment has been replaced within the last four months and all</t>
  </si>
  <si>
    <t>employees have been trained on the new equipment.</t>
  </si>
  <si>
    <t xml:space="preserve">• Five months ago, the insured cleaned its premises inside and installed new lighting </t>
  </si>
  <si>
    <t>outside to improve visibility for its customers at night.</t>
  </si>
  <si>
    <t>a.)</t>
  </si>
  <si>
    <t>Calculate the maximum schedule credit which can be applied to this account according to</t>
  </si>
  <si>
    <r>
      <t xml:space="preserve">the </t>
    </r>
    <r>
      <rPr>
        <i/>
        <sz val="11"/>
        <color theme="1"/>
        <rFont val="Calibri"/>
        <family val="2"/>
        <scheme val="minor"/>
      </rPr>
      <t>ISO Commercial General Liability Experience and Schedule Rating Plan</t>
    </r>
    <r>
      <rPr>
        <sz val="11"/>
        <color theme="1"/>
        <rFont val="Calibri"/>
        <family val="2"/>
        <scheme val="minor"/>
      </rPr>
      <t>.</t>
    </r>
  </si>
  <si>
    <t>b.)</t>
  </si>
  <si>
    <t xml:space="preserve">The account has an overall debit mod for workers' compensation. </t>
  </si>
  <si>
    <t>Briefly describe two conclusions which can be drawn from this.</t>
  </si>
  <si>
    <t>2012 Exam 8 Q14</t>
  </si>
  <si>
    <t>Calculate the minimum number of large losses</t>
  </si>
  <si>
    <t>ISO_Rating8</t>
  </si>
  <si>
    <t>The following information applies for a commercial general liability insured:</t>
  </si>
  <si>
    <t>• All historical policies were effected January 1 to December 31.</t>
  </si>
  <si>
    <t>• All historical policies were written on an occurrence basis.</t>
  </si>
  <si>
    <t>• The policy effective January 1, 2013 will be on a claims made basis.</t>
  </si>
  <si>
    <t>• The risk is products/completed operations only.</t>
  </si>
  <si>
    <t>• Experience is evaluated as of June 30, 2012.</t>
  </si>
  <si>
    <t>• A large loss is defined as $250,000 or more in combined basic limit indemnity and ALAE.</t>
  </si>
  <si>
    <t>Annual basic limits premium</t>
  </si>
  <si>
    <t>Assuming all losses that occurred in the experience period meet the requirements to be</t>
  </si>
  <si>
    <t>defined as large losses, calculate the minimum number of large losses that must have</t>
  </si>
  <si>
    <t>occurred to trigger a debit modification for policy year 2013.</t>
  </si>
  <si>
    <t>Policy</t>
  </si>
  <si>
    <t>Term</t>
  </si>
  <si>
    <t>13B</t>
  </si>
  <si>
    <t>13C</t>
  </si>
  <si>
    <t>Fourth</t>
  </si>
  <si>
    <t>Third</t>
  </si>
  <si>
    <t>Second</t>
  </si>
  <si>
    <t>First</t>
  </si>
  <si>
    <t>Claims-Made Year in Program (YIP)</t>
  </si>
  <si>
    <t>Detrend Factors for Products</t>
  </si>
  <si>
    <t>Policy Adjustment Factors for Products</t>
  </si>
  <si>
    <t>Basic Limits Loss Development Factors for Products</t>
  </si>
  <si>
    <t>Months</t>
  </si>
  <si>
    <t>Company Subject Loss Cost</t>
  </si>
  <si>
    <t>Min</t>
  </si>
  <si>
    <t>Max</t>
  </si>
  <si>
    <t>2013 Exam 8 Q8</t>
  </si>
  <si>
    <t>Determine the value of X.</t>
  </si>
  <si>
    <t>Determine the value of X</t>
  </si>
  <si>
    <t>ISO_Rating9</t>
  </si>
  <si>
    <t>Calculate the CSLC using the Historical Exposures at Present Company Rates approach</t>
  </si>
  <si>
    <t>• Effective period of the policy: January 1 to December 31, 2014.</t>
  </si>
  <si>
    <t>• Type of policy being rated: Claims-made</t>
  </si>
  <si>
    <t>Loss Experience</t>
  </si>
  <si>
    <t>Start</t>
  </si>
  <si>
    <t>Policy Period</t>
  </si>
  <si>
    <t>End</t>
  </si>
  <si>
    <t>Claims-made</t>
  </si>
  <si>
    <t>Includable Losses in</t>
  </si>
  <si>
    <t>Experience Period</t>
  </si>
  <si>
    <t>(Limited by MSL)</t>
  </si>
  <si>
    <t>X</t>
  </si>
  <si>
    <t>$102,718 + X</t>
  </si>
  <si>
    <t>Coverage</t>
  </si>
  <si>
    <t>Loss Development Factors</t>
  </si>
  <si>
    <t>The following information for a commercial general liability policy:</t>
  </si>
  <si>
    <t>Determine the value of X that yields an experience modification of +4.5%.</t>
  </si>
  <si>
    <t>2014 Exam 8 Q8</t>
  </si>
  <si>
    <t>Calculate the adjustment to reflect ultimate level of loss</t>
  </si>
  <si>
    <t>Calculate the adjustment to reflect the ultimate level of loss</t>
  </si>
  <si>
    <t>ISO_Rating10</t>
  </si>
  <si>
    <t>An actuary is pricing a one-year commercial general liability occurrence policy.</t>
  </si>
  <si>
    <t>The following information is available.</t>
  </si>
  <si>
    <t>• The renewal is effective January 1, 2014</t>
  </si>
  <si>
    <t>• Losses are evaluated as of September 1, 2013</t>
  </si>
  <si>
    <t>Effective</t>
  </si>
  <si>
    <t>Date</t>
  </si>
  <si>
    <t>Company</t>
  </si>
  <si>
    <t>Subject</t>
  </si>
  <si>
    <t>Loss Date</t>
  </si>
  <si>
    <t>Paid &amp; Outstanding</t>
  </si>
  <si>
    <t>Loss Amounts</t>
  </si>
  <si>
    <t>Experience modification</t>
  </si>
  <si>
    <t>Calculate the adjustment to reflect the ultimate level of loss.</t>
  </si>
  <si>
    <t>2015 Exam 8 Q9</t>
  </si>
  <si>
    <t>The following Premises/Operations Commercial General Liability loss experience</t>
  </si>
  <si>
    <t>evaluated as of September 1, 2013:</t>
  </si>
  <si>
    <t>Total Ground-Up</t>
  </si>
  <si>
    <t>Incurred Loss</t>
  </si>
  <si>
    <t>Incurred ALAE</t>
  </si>
  <si>
    <t>The insured experienced the following ground-up large losses:</t>
  </si>
  <si>
    <t>Expected loss and ALAE ratio</t>
  </si>
  <si>
    <t>A new policy will become effective March 1, 2014 to February 28, 2015 and will be written</t>
  </si>
  <si>
    <t>on an occurrence basis.</t>
  </si>
  <si>
    <r>
      <t xml:space="preserve">Using the </t>
    </r>
    <r>
      <rPr>
        <i/>
        <sz val="11"/>
        <color theme="1"/>
        <rFont val="Calibri"/>
        <family val="2"/>
        <scheme val="minor"/>
      </rPr>
      <t>ISO Commercial General Liability Experience and Schedule Rating Plan</t>
    </r>
    <r>
      <rPr>
        <sz val="11"/>
        <color theme="1"/>
        <rFont val="Calibri"/>
        <family val="2"/>
        <scheme val="minor"/>
      </rPr>
      <t>, calculate</t>
    </r>
  </si>
  <si>
    <t>the experience modification factor used to price this policy.</t>
  </si>
  <si>
    <t>2017 Exam 8 Q9</t>
  </si>
  <si>
    <t>Calculate the experience modified premium</t>
  </si>
  <si>
    <t>The following claims-made commercial general liability policy:</t>
  </si>
  <si>
    <t>• The insurance contract was originally written January 1, 2011, and has been renewed</t>
  </si>
  <si>
    <t>annually as a claims-made policy.</t>
  </si>
  <si>
    <t>• Loss experience is evaluated as of June 30, 2016.</t>
  </si>
  <si>
    <t>• There is no products exposure.</t>
  </si>
  <si>
    <t>Annual Premises/Operations basic limits annual premium</t>
  </si>
  <si>
    <t>calculate the experience modified premium for the policy effective January 1, 2017.</t>
  </si>
  <si>
    <r>
      <t xml:space="preserve">Using the </t>
    </r>
    <r>
      <rPr>
        <i/>
        <sz val="11"/>
        <color theme="1"/>
        <rFont val="Calibri"/>
        <family val="2"/>
        <scheme val="minor"/>
      </rPr>
      <t>ISO Commercial General Liability Experience and Schedule Rating Plan</t>
    </r>
    <r>
      <rPr>
        <sz val="11"/>
        <color theme="1"/>
        <rFont val="Calibri"/>
        <family val="2"/>
        <scheme val="minor"/>
      </rPr>
      <t xml:space="preserve">, </t>
    </r>
  </si>
  <si>
    <t>Policy Adjustment Factors for Prem/Ops</t>
  </si>
  <si>
    <t>Detrend Factors for Prem/Ops</t>
  </si>
  <si>
    <t>2018 Exam 8 Q11</t>
  </si>
  <si>
    <t>ISO_Rating11</t>
  </si>
  <si>
    <t>ISO_Rating12</t>
  </si>
  <si>
    <t>ISO_Rating13</t>
  </si>
  <si>
    <t>ISO_Rating14</t>
  </si>
  <si>
    <t>ISO_Rating15</t>
  </si>
  <si>
    <t>Calculate the policy premium</t>
  </si>
  <si>
    <t>The following information for a construction insured's general liability policy</t>
  </si>
  <si>
    <r>
      <t xml:space="preserve">that is subject to the </t>
    </r>
    <r>
      <rPr>
        <i/>
        <sz val="11"/>
        <color theme="1"/>
        <rFont val="Calibri"/>
        <family val="2"/>
        <scheme val="minor"/>
      </rPr>
      <t>ISO Commercial General Liability Experience and Schedule</t>
    </r>
  </si>
  <si>
    <r>
      <rPr>
        <i/>
        <sz val="11"/>
        <color theme="1"/>
        <rFont val="Calibri"/>
        <family val="2"/>
        <scheme val="minor"/>
      </rPr>
      <t>Rating Plan</t>
    </r>
    <r>
      <rPr>
        <sz val="11"/>
        <color theme="1"/>
        <rFont val="Calibri"/>
        <family val="2"/>
        <scheme val="minor"/>
      </rPr>
      <t>:</t>
    </r>
  </si>
  <si>
    <t>Actual Experience Ratio</t>
  </si>
  <si>
    <t>Policy Effective Date</t>
  </si>
  <si>
    <t>Annual</t>
  </si>
  <si>
    <t>All major changes in the last five years for this insured:</t>
  </si>
  <si>
    <t>• Upgraded all equipment in 2015.</t>
  </si>
  <si>
    <t>• Improved employee training in 2018.</t>
  </si>
  <si>
    <t>• Implemented a new safety program in 2018.</t>
  </si>
  <si>
    <t>a.) Calculate the experience modification for this policy.</t>
  </si>
  <si>
    <t>b.) An underwriter has selected a credit of 10% for schedule rating.</t>
  </si>
  <si>
    <t>Assess the reasonability of this selection.</t>
  </si>
  <si>
    <t xml:space="preserve">A company has business in risk classes 1500 and 6336. </t>
  </si>
  <si>
    <t>Prem/Ops – 1500</t>
  </si>
  <si>
    <t>Products – 1500</t>
  </si>
  <si>
    <t>Products – 6336</t>
  </si>
  <si>
    <t>Risk class 1500 generates the most premium dollars.</t>
  </si>
  <si>
    <t>Prem/Ops – 6336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</si>
</sst>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164" formatCode="0.000"/>
    <numFmt numFmtId="165" formatCode="&quot;$&quot;#,##0"/>
    <numFmt numFmtId="168" formatCode="#,##0.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9" fontId="8" fillId="0" borderId="0" applyFont="0" applyFill="0" applyBorder="0" applyAlignment="0" applyProtection="0"/>
  </cellStyleXfs>
  <cellXfs count="203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Protection="1">
      <protection locked="0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0" fontId="1" fillId="2" borderId="2" xfId="0" applyFont="1" applyFill="1" applyBorder="1"/>
    <xf numFmtId="0" fontId="0" fillId="2" borderId="3" xfId="0" applyFill="1" applyBorder="1"/>
    <xf numFmtId="0" fontId="4" fillId="2" borderId="3" xfId="0" applyFont="1" applyFill="1" applyBorder="1"/>
    <xf numFmtId="0" fontId="1" fillId="2" borderId="5" xfId="0" applyFont="1" applyFill="1" applyBorder="1"/>
    <xf numFmtId="0" fontId="0" fillId="2" borderId="0" xfId="0" applyFill="1"/>
    <xf numFmtId="3" fontId="0" fillId="2" borderId="5" xfId="0" applyNumberFormat="1" applyFill="1" applyBorder="1"/>
    <xf numFmtId="3" fontId="0" fillId="2" borderId="0" xfId="0" applyNumberFormat="1" applyFill="1"/>
    <xf numFmtId="3" fontId="1" fillId="2" borderId="5" xfId="0" applyNumberFormat="1" applyFont="1" applyFill="1" applyBorder="1"/>
    <xf numFmtId="0" fontId="0" fillId="2" borderId="5" xfId="0" applyFill="1" applyBorder="1"/>
    <xf numFmtId="0" fontId="0" fillId="2" borderId="8" xfId="0" applyFill="1" applyBorder="1"/>
    <xf numFmtId="0" fontId="0" fillId="0" borderId="0" xfId="0" applyAlignment="1" applyProtection="1">
      <alignment horizontal="center"/>
      <protection locked="0"/>
    </xf>
    <xf numFmtId="0" fontId="0" fillId="2" borderId="14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7" xfId="0" applyFill="1" applyBorder="1"/>
    <xf numFmtId="0" fontId="0" fillId="2" borderId="0" xfId="0" applyFill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0" fillId="2" borderId="19" xfId="0" applyFill="1" applyBorder="1"/>
    <xf numFmtId="0" fontId="1" fillId="2" borderId="0" xfId="0" applyFont="1" applyFill="1"/>
    <xf numFmtId="0" fontId="0" fillId="2" borderId="1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3" fontId="0" fillId="2" borderId="6" xfId="0" applyNumberFormat="1" applyFill="1" applyBorder="1" applyAlignment="1">
      <alignment horizontal="center"/>
    </xf>
    <xf numFmtId="0" fontId="0" fillId="2" borderId="0" xfId="0" applyFill="1" applyAlignment="1">
      <alignment horizontal="centerContinuous"/>
    </xf>
    <xf numFmtId="0" fontId="0" fillId="2" borderId="0" xfId="0" applyFill="1" applyAlignment="1">
      <alignment horizontal="right"/>
    </xf>
    <xf numFmtId="164" fontId="0" fillId="2" borderId="12" xfId="0" applyNumberFormat="1" applyFill="1" applyBorder="1" applyAlignment="1">
      <alignment horizontal="center"/>
    </xf>
    <xf numFmtId="164" fontId="0" fillId="2" borderId="21" xfId="0" applyNumberFormat="1" applyFill="1" applyBorder="1" applyAlignment="1">
      <alignment horizontal="center"/>
    </xf>
    <xf numFmtId="164" fontId="0" fillId="2" borderId="13" xfId="0" applyNumberFormat="1" applyFill="1" applyBorder="1" applyAlignment="1">
      <alignment horizontal="center"/>
    </xf>
    <xf numFmtId="164" fontId="0" fillId="2" borderId="14" xfId="0" applyNumberFormat="1" applyFill="1" applyBorder="1" applyAlignment="1">
      <alignment horizontal="center"/>
    </xf>
    <xf numFmtId="164" fontId="0" fillId="2" borderId="0" xfId="0" applyNumberFormat="1" applyFill="1" applyAlignment="1">
      <alignment horizontal="center"/>
    </xf>
    <xf numFmtId="164" fontId="0" fillId="2" borderId="10" xfId="0" applyNumberFormat="1" applyFill="1" applyBorder="1" applyAlignment="1">
      <alignment horizontal="center"/>
    </xf>
    <xf numFmtId="164" fontId="0" fillId="2" borderId="20" xfId="0" applyNumberForma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164" fontId="0" fillId="2" borderId="22" xfId="0" applyNumberFormat="1" applyFill="1" applyBorder="1" applyAlignment="1">
      <alignment horizontal="center"/>
    </xf>
    <xf numFmtId="3" fontId="0" fillId="2" borderId="9" xfId="0" applyNumberFormat="1" applyFill="1" applyBorder="1" applyAlignment="1">
      <alignment horizontal="center"/>
    </xf>
    <xf numFmtId="3" fontId="6" fillId="2" borderId="0" xfId="0" applyNumberFormat="1" applyFont="1" applyFill="1"/>
    <xf numFmtId="0" fontId="1" fillId="2" borderId="11" xfId="0" applyFont="1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9" fontId="0" fillId="2" borderId="11" xfId="0" applyNumberFormat="1" applyFill="1" applyBorder="1"/>
    <xf numFmtId="0" fontId="0" fillId="2" borderId="23" xfId="0" applyFill="1" applyBorder="1"/>
    <xf numFmtId="0" fontId="1" fillId="2" borderId="18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3" borderId="5" xfId="0" applyFont="1" applyFill="1" applyBorder="1"/>
    <xf numFmtId="0" fontId="0" fillId="3" borderId="0" xfId="0" applyFill="1"/>
    <xf numFmtId="0" fontId="0" fillId="3" borderId="6" xfId="0" applyFill="1" applyBorder="1"/>
    <xf numFmtId="3" fontId="0" fillId="3" borderId="5" xfId="0" applyNumberFormat="1" applyFill="1" applyBorder="1"/>
    <xf numFmtId="3" fontId="0" fillId="3" borderId="0" xfId="0" applyNumberFormat="1" applyFill="1"/>
    <xf numFmtId="3" fontId="0" fillId="3" borderId="6" xfId="0" applyNumberFormat="1" applyFill="1" applyBorder="1"/>
    <xf numFmtId="3" fontId="1" fillId="3" borderId="5" xfId="0" applyNumberFormat="1" applyFont="1" applyFill="1" applyBorder="1"/>
    <xf numFmtId="0" fontId="0" fillId="3" borderId="5" xfId="0" applyFill="1" applyBorder="1"/>
    <xf numFmtId="6" fontId="0" fillId="3" borderId="11" xfId="0" applyNumberFormat="1" applyFill="1" applyBorder="1"/>
    <xf numFmtId="0" fontId="0" fillId="3" borderId="23" xfId="0" applyFill="1" applyBorder="1"/>
    <xf numFmtId="0" fontId="0" fillId="3" borderId="19" xfId="0" applyFill="1" applyBorder="1"/>
    <xf numFmtId="2" fontId="0" fillId="3" borderId="11" xfId="0" applyNumberFormat="1" applyFill="1" applyBorder="1"/>
    <xf numFmtId="0" fontId="0" fillId="3" borderId="12" xfId="0" applyFill="1" applyBorder="1" applyAlignment="1">
      <alignment horizontal="center"/>
    </xf>
    <xf numFmtId="0" fontId="0" fillId="3" borderId="12" xfId="0" applyFill="1" applyBorder="1" applyAlignment="1">
      <alignment horizontal="centerContinuous"/>
    </xf>
    <xf numFmtId="0" fontId="0" fillId="3" borderId="21" xfId="0" applyFill="1" applyBorder="1" applyAlignment="1">
      <alignment horizontal="centerContinuous"/>
    </xf>
    <xf numFmtId="0" fontId="0" fillId="3" borderId="13" xfId="0" applyFill="1" applyBorder="1" applyAlignment="1">
      <alignment horizontal="centerContinuous"/>
    </xf>
    <xf numFmtId="0" fontId="0" fillId="3" borderId="20" xfId="0" applyFill="1" applyBorder="1" applyAlignment="1">
      <alignment horizontal="center"/>
    </xf>
    <xf numFmtId="0" fontId="0" fillId="3" borderId="20" xfId="0" applyFill="1" applyBorder="1" applyAlignment="1">
      <alignment horizontal="centerContinuous"/>
    </xf>
    <xf numFmtId="0" fontId="0" fillId="3" borderId="1" xfId="0" applyFill="1" applyBorder="1" applyAlignment="1">
      <alignment horizontal="centerContinuous"/>
    </xf>
    <xf numFmtId="0" fontId="0" fillId="3" borderId="22" xfId="0" applyFill="1" applyBorder="1" applyAlignment="1">
      <alignment horizontal="centerContinuous"/>
    </xf>
    <xf numFmtId="0" fontId="0" fillId="3" borderId="15" xfId="0" applyFill="1" applyBorder="1" applyAlignment="1">
      <alignment horizontal="center"/>
    </xf>
    <xf numFmtId="0" fontId="0" fillId="3" borderId="14" xfId="0" applyFill="1" applyBorder="1"/>
    <xf numFmtId="165" fontId="0" fillId="3" borderId="0" xfId="0" applyNumberFormat="1" applyFill="1" applyAlignment="1">
      <alignment horizontal="center"/>
    </xf>
    <xf numFmtId="0" fontId="0" fillId="3" borderId="10" xfId="0" applyFill="1" applyBorder="1"/>
    <xf numFmtId="0" fontId="0" fillId="3" borderId="16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20" xfId="0" applyFill="1" applyBorder="1"/>
    <xf numFmtId="165" fontId="0" fillId="3" borderId="1" xfId="0" applyNumberFormat="1" applyFill="1" applyBorder="1" applyAlignment="1">
      <alignment horizontal="center"/>
    </xf>
    <xf numFmtId="0" fontId="0" fillId="3" borderId="22" xfId="0" applyFill="1" applyBorder="1"/>
    <xf numFmtId="0" fontId="0" fillId="3" borderId="13" xfId="0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7" fillId="3" borderId="0" xfId="0" applyFont="1" applyFill="1" applyAlignment="1">
      <alignment horizontal="centerContinuous"/>
    </xf>
    <xf numFmtId="0" fontId="0" fillId="3" borderId="0" xfId="0" applyFill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8" xfId="0" applyFill="1" applyBorder="1" applyAlignment="1">
      <alignment horizontal="centerContinuous"/>
    </xf>
    <xf numFmtId="0" fontId="0" fillId="3" borderId="23" xfId="0" applyFill="1" applyBorder="1" applyAlignment="1">
      <alignment horizontal="centerContinuous"/>
    </xf>
    <xf numFmtId="2" fontId="0" fillId="3" borderId="16" xfId="0" applyNumberFormat="1" applyFill="1" applyBorder="1" applyAlignment="1">
      <alignment horizontal="center"/>
    </xf>
    <xf numFmtId="3" fontId="0" fillId="3" borderId="15" xfId="0" applyNumberFormat="1" applyFill="1" applyBorder="1" applyAlignment="1">
      <alignment horizontal="center"/>
    </xf>
    <xf numFmtId="0" fontId="0" fillId="3" borderId="14" xfId="0" applyFill="1" applyBorder="1" applyAlignment="1">
      <alignment horizontal="centerContinuous"/>
    </xf>
    <xf numFmtId="0" fontId="0" fillId="3" borderId="0" xfId="0" applyFill="1" applyAlignment="1">
      <alignment horizontal="centerContinuous"/>
    </xf>
    <xf numFmtId="3" fontId="0" fillId="3" borderId="16" xfId="0" applyNumberFormat="1" applyFill="1" applyBorder="1" applyAlignment="1">
      <alignment horizontal="center"/>
    </xf>
    <xf numFmtId="2" fontId="0" fillId="3" borderId="17" xfId="0" applyNumberFormat="1" applyFill="1" applyBorder="1" applyAlignment="1">
      <alignment horizontal="center"/>
    </xf>
    <xf numFmtId="3" fontId="0" fillId="3" borderId="17" xfId="0" applyNumberForma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1" fillId="3" borderId="2" xfId="0" applyFont="1" applyFill="1" applyBorder="1"/>
    <xf numFmtId="0" fontId="0" fillId="3" borderId="3" xfId="0" applyFill="1" applyBorder="1"/>
    <xf numFmtId="0" fontId="4" fillId="3" borderId="3" xfId="0" applyFont="1" applyFill="1" applyBorder="1"/>
    <xf numFmtId="0" fontId="0" fillId="3" borderId="15" xfId="0" applyFill="1" applyBorder="1"/>
    <xf numFmtId="0" fontId="0" fillId="3" borderId="17" xfId="0" applyFill="1" applyBorder="1"/>
    <xf numFmtId="2" fontId="0" fillId="3" borderId="11" xfId="0" applyNumberFormat="1" applyFill="1" applyBorder="1" applyAlignment="1">
      <alignment horizontal="center"/>
    </xf>
    <xf numFmtId="6" fontId="0" fillId="3" borderId="0" xfId="0" applyNumberFormat="1" applyFill="1"/>
    <xf numFmtId="165" fontId="0" fillId="3" borderId="16" xfId="0" applyNumberFormat="1" applyFill="1" applyBorder="1" applyAlignment="1">
      <alignment horizontal="center"/>
    </xf>
    <xf numFmtId="165" fontId="0" fillId="3" borderId="10" xfId="0" applyNumberFormat="1" applyFill="1" applyBorder="1" applyAlignment="1">
      <alignment horizontal="center"/>
    </xf>
    <xf numFmtId="165" fontId="0" fillId="3" borderId="17" xfId="0" applyNumberFormat="1" applyFill="1" applyBorder="1" applyAlignment="1">
      <alignment horizontal="center"/>
    </xf>
    <xf numFmtId="165" fontId="0" fillId="3" borderId="22" xfId="0" applyNumberFormat="1" applyFill="1" applyBorder="1" applyAlignment="1">
      <alignment horizontal="center"/>
    </xf>
    <xf numFmtId="6" fontId="0" fillId="3" borderId="15" xfId="0" applyNumberFormat="1" applyFill="1" applyBorder="1"/>
    <xf numFmtId="0" fontId="0" fillId="3" borderId="21" xfId="0" applyFill="1" applyBorder="1"/>
    <xf numFmtId="0" fontId="0" fillId="3" borderId="13" xfId="0" applyFill="1" applyBorder="1"/>
    <xf numFmtId="6" fontId="0" fillId="3" borderId="16" xfId="0" applyNumberFormat="1" applyFill="1" applyBorder="1"/>
    <xf numFmtId="9" fontId="0" fillId="3" borderId="17" xfId="0" applyNumberFormat="1" applyFill="1" applyBorder="1"/>
    <xf numFmtId="0" fontId="0" fillId="3" borderId="1" xfId="0" applyFill="1" applyBorder="1"/>
    <xf numFmtId="0" fontId="0" fillId="3" borderId="18" xfId="0" applyFill="1" applyBorder="1" applyAlignment="1">
      <alignment horizontal="center"/>
    </xf>
    <xf numFmtId="6" fontId="0" fillId="3" borderId="16" xfId="0" applyNumberFormat="1" applyFill="1" applyBorder="1" applyAlignment="1">
      <alignment horizontal="center"/>
    </xf>
    <xf numFmtId="6" fontId="0" fillId="3" borderId="17" xfId="0" applyNumberFormat="1" applyFill="1" applyBorder="1" applyAlignment="1">
      <alignment horizontal="center"/>
    </xf>
    <xf numFmtId="6" fontId="0" fillId="3" borderId="10" xfId="0" applyNumberFormat="1" applyFill="1" applyBorder="1" applyAlignment="1">
      <alignment horizontal="center"/>
    </xf>
    <xf numFmtId="6" fontId="0" fillId="3" borderId="22" xfId="0" applyNumberFormat="1" applyFill="1" applyBorder="1" applyAlignment="1">
      <alignment horizontal="center"/>
    </xf>
    <xf numFmtId="0" fontId="1" fillId="3" borderId="0" xfId="0" applyFont="1" applyFill="1" applyAlignment="1">
      <alignment horizontal="centerContinuous"/>
    </xf>
    <xf numFmtId="164" fontId="0" fillId="3" borderId="16" xfId="0" applyNumberFormat="1" applyFill="1" applyBorder="1" applyAlignment="1">
      <alignment horizontal="center"/>
    </xf>
    <xf numFmtId="164" fontId="0" fillId="3" borderId="17" xfId="0" applyNumberFormat="1" applyFill="1" applyBorder="1" applyAlignment="1">
      <alignment horizontal="center"/>
    </xf>
    <xf numFmtId="0" fontId="9" fillId="3" borderId="0" xfId="0" applyFont="1" applyFill="1"/>
    <xf numFmtId="9" fontId="0" fillId="3" borderId="0" xfId="2" applyFont="1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9" fontId="0" fillId="3" borderId="1" xfId="2" applyFont="1" applyFill="1" applyBorder="1" applyAlignment="1">
      <alignment horizontal="center"/>
    </xf>
    <xf numFmtId="0" fontId="0" fillId="3" borderId="24" xfId="0" applyFill="1" applyBorder="1"/>
    <xf numFmtId="9" fontId="0" fillId="3" borderId="16" xfId="2" applyFont="1" applyFill="1" applyBorder="1" applyAlignment="1">
      <alignment horizontal="center"/>
    </xf>
    <xf numFmtId="9" fontId="0" fillId="3" borderId="17" xfId="2" applyFont="1" applyFill="1" applyBorder="1" applyAlignment="1">
      <alignment horizontal="center"/>
    </xf>
    <xf numFmtId="0" fontId="0" fillId="3" borderId="5" xfId="0" applyFill="1" applyBorder="1" applyAlignment="1">
      <alignment horizontal="right"/>
    </xf>
    <xf numFmtId="0" fontId="0" fillId="0" borderId="1" xfId="0" applyBorder="1"/>
    <xf numFmtId="0" fontId="5" fillId="3" borderId="0" xfId="0" applyFont="1" applyFill="1" applyAlignment="1">
      <alignment horizontal="centerContinuous"/>
    </xf>
    <xf numFmtId="0" fontId="0" fillId="3" borderId="19" xfId="0" applyFill="1" applyBorder="1" applyAlignment="1">
      <alignment horizontal="centerContinuous"/>
    </xf>
    <xf numFmtId="2" fontId="0" fillId="3" borderId="23" xfId="0" applyNumberFormat="1" applyFill="1" applyBorder="1" applyAlignment="1">
      <alignment horizontal="center"/>
    </xf>
    <xf numFmtId="2" fontId="0" fillId="3" borderId="19" xfId="0" applyNumberFormat="1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2" fontId="0" fillId="3" borderId="22" xfId="0" applyNumberFormat="1" applyFill="1" applyBorder="1" applyAlignment="1">
      <alignment horizontal="center"/>
    </xf>
    <xf numFmtId="3" fontId="0" fillId="3" borderId="14" xfId="0" applyNumberFormat="1" applyFill="1" applyBorder="1" applyAlignment="1">
      <alignment horizontal="center"/>
    </xf>
    <xf numFmtId="3" fontId="0" fillId="3" borderId="10" xfId="0" applyNumberFormat="1" applyFill="1" applyBorder="1" applyAlignment="1">
      <alignment horizontal="center"/>
    </xf>
    <xf numFmtId="3" fontId="0" fillId="3" borderId="20" xfId="0" applyNumberFormat="1" applyFill="1" applyBorder="1" applyAlignment="1">
      <alignment horizontal="center"/>
    </xf>
    <xf numFmtId="3" fontId="0" fillId="3" borderId="22" xfId="0" applyNumberFormat="1" applyFill="1" applyBorder="1" applyAlignment="1">
      <alignment horizontal="center"/>
    </xf>
    <xf numFmtId="0" fontId="1" fillId="3" borderId="7" xfId="0" applyFont="1" applyFill="1" applyBorder="1"/>
    <xf numFmtId="14" fontId="0" fillId="3" borderId="0" xfId="0" applyNumberFormat="1" applyFill="1" applyAlignment="1">
      <alignment horizontal="center"/>
    </xf>
    <xf numFmtId="6" fontId="0" fillId="3" borderId="0" xfId="0" applyNumberFormat="1" applyFill="1" applyAlignment="1">
      <alignment horizontal="center"/>
    </xf>
    <xf numFmtId="14" fontId="0" fillId="3" borderId="14" xfId="0" applyNumberFormat="1" applyFill="1" applyBorder="1" applyAlignment="1">
      <alignment horizontal="center"/>
    </xf>
    <xf numFmtId="0" fontId="0" fillId="3" borderId="10" xfId="0" applyFill="1" applyBorder="1" applyAlignment="1">
      <alignment horizontal="centerContinuous"/>
    </xf>
    <xf numFmtId="14" fontId="0" fillId="3" borderId="10" xfId="0" applyNumberFormat="1" applyFill="1" applyBorder="1" applyAlignment="1">
      <alignment horizontal="center"/>
    </xf>
    <xf numFmtId="6" fontId="0" fillId="3" borderId="13" xfId="0" applyNumberFormat="1" applyFill="1" applyBorder="1" applyAlignment="1">
      <alignment horizontal="center"/>
    </xf>
    <xf numFmtId="6" fontId="0" fillId="3" borderId="14" xfId="0" applyNumberFormat="1" applyFill="1" applyBorder="1" applyAlignment="1">
      <alignment horizontal="center"/>
    </xf>
    <xf numFmtId="6" fontId="0" fillId="3" borderId="20" xfId="0" applyNumberFormat="1" applyFill="1" applyBorder="1" applyAlignment="1">
      <alignment horizontal="center"/>
    </xf>
    <xf numFmtId="6" fontId="0" fillId="3" borderId="1" xfId="0" applyNumberFormat="1" applyFill="1" applyBorder="1" applyAlignment="1">
      <alignment horizontal="center"/>
    </xf>
    <xf numFmtId="0" fontId="1" fillId="3" borderId="0" xfId="0" applyFont="1" applyFill="1"/>
    <xf numFmtId="164" fontId="0" fillId="3" borderId="22" xfId="0" applyNumberFormat="1" applyFill="1" applyBorder="1" applyAlignment="1">
      <alignment horizontal="center"/>
    </xf>
    <xf numFmtId="2" fontId="0" fillId="3" borderId="0" xfId="0" applyNumberFormat="1" applyFill="1" applyAlignment="1">
      <alignment horizontal="center"/>
    </xf>
    <xf numFmtId="14" fontId="0" fillId="3" borderId="12" xfId="0" applyNumberFormat="1" applyFill="1" applyBorder="1" applyAlignment="1">
      <alignment horizontal="center"/>
    </xf>
    <xf numFmtId="14" fontId="0" fillId="3" borderId="20" xfId="0" applyNumberFormat="1" applyFill="1" applyBorder="1" applyAlignment="1">
      <alignment horizontal="center"/>
    </xf>
    <xf numFmtId="6" fontId="0" fillId="3" borderId="15" xfId="0" applyNumberFormat="1" applyFill="1" applyBorder="1" applyAlignment="1">
      <alignment horizontal="center"/>
    </xf>
    <xf numFmtId="164" fontId="0" fillId="3" borderId="11" xfId="0" applyNumberFormat="1" applyFill="1" applyBorder="1" applyAlignment="1">
      <alignment horizontal="center"/>
    </xf>
    <xf numFmtId="0" fontId="5" fillId="3" borderId="0" xfId="0" applyFont="1" applyFill="1" applyAlignment="1">
      <alignment horizontal="left"/>
    </xf>
    <xf numFmtId="14" fontId="0" fillId="3" borderId="21" xfId="0" applyNumberFormat="1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6" fontId="0" fillId="3" borderId="11" xfId="0" applyNumberFormat="1" applyFill="1" applyBorder="1" applyAlignment="1">
      <alignment horizontal="center"/>
    </xf>
    <xf numFmtId="9" fontId="0" fillId="3" borderId="11" xfId="0" applyNumberFormat="1" applyFill="1" applyBorder="1" applyAlignment="1">
      <alignment horizontal="center"/>
    </xf>
    <xf numFmtId="0" fontId="0" fillId="3" borderId="0" xfId="0" applyFill="1" applyAlignment="1">
      <alignment horizontal="left" indent="1"/>
    </xf>
    <xf numFmtId="0" fontId="0" fillId="3" borderId="12" xfId="0" applyFill="1" applyBorder="1"/>
    <xf numFmtId="14" fontId="0" fillId="3" borderId="16" xfId="0" applyNumberFormat="1" applyFill="1" applyBorder="1" applyAlignment="1">
      <alignment horizontal="center"/>
    </xf>
    <xf numFmtId="0" fontId="0" fillId="3" borderId="0" xfId="0" applyFill="1" applyAlignment="1">
      <alignment horizontal="left" indent="2"/>
    </xf>
    <xf numFmtId="0" fontId="0" fillId="3" borderId="6" xfId="0" applyFill="1" applyBorder="1" applyProtection="1">
      <protection locked="0"/>
    </xf>
    <xf numFmtId="0" fontId="0" fillId="3" borderId="6" xfId="0" applyFill="1" applyBorder="1" applyAlignment="1">
      <alignment horizontal="center"/>
    </xf>
    <xf numFmtId="3" fontId="0" fillId="3" borderId="6" xfId="0" applyNumberFormat="1" applyFill="1" applyBorder="1" applyAlignment="1">
      <alignment horizontal="center"/>
    </xf>
    <xf numFmtId="14" fontId="0" fillId="3" borderId="15" xfId="0" applyNumberFormat="1" applyFill="1" applyBorder="1" applyAlignment="1">
      <alignment horizontal="center"/>
    </xf>
    <xf numFmtId="0" fontId="0" fillId="3" borderId="16" xfId="0" applyFill="1" applyBorder="1"/>
    <xf numFmtId="168" fontId="0" fillId="3" borderId="0" xfId="0" applyNumberFormat="1" applyFill="1"/>
    <xf numFmtId="9" fontId="0" fillId="3" borderId="17" xfId="0" applyNumberFormat="1" applyFill="1" applyBorder="1" applyAlignment="1">
      <alignment horizontal="center"/>
    </xf>
    <xf numFmtId="3" fontId="1" fillId="3" borderId="0" xfId="0" applyNumberFormat="1" applyFont="1" applyFill="1" applyAlignment="1">
      <alignment horizontal="centerContinuous"/>
    </xf>
    <xf numFmtId="0" fontId="0" fillId="3" borderId="11" xfId="0" applyFill="1" applyBorder="1" applyAlignment="1">
      <alignment horizontal="center" wrapText="1"/>
    </xf>
    <xf numFmtId="0" fontId="0" fillId="3" borderId="14" xfId="0" applyFill="1" applyBorder="1" applyAlignment="1">
      <alignment textRotation="90" wrapText="1"/>
    </xf>
    <xf numFmtId="0" fontId="0" fillId="3" borderId="0" xfId="0" applyFill="1" applyAlignment="1">
      <alignment horizontal="right"/>
    </xf>
    <xf numFmtId="164" fontId="0" fillId="3" borderId="12" xfId="0" applyNumberFormat="1" applyFill="1" applyBorder="1" applyAlignment="1">
      <alignment horizontal="center"/>
    </xf>
    <xf numFmtId="164" fontId="0" fillId="3" borderId="21" xfId="0" applyNumberFormat="1" applyFill="1" applyBorder="1" applyAlignment="1">
      <alignment horizontal="center"/>
    </xf>
    <xf numFmtId="164" fontId="0" fillId="3" borderId="13" xfId="0" applyNumberFormat="1" applyFill="1" applyBorder="1" applyAlignment="1">
      <alignment horizontal="center"/>
    </xf>
    <xf numFmtId="164" fontId="0" fillId="3" borderId="14" xfId="0" applyNumberFormat="1" applyFill="1" applyBorder="1" applyAlignment="1">
      <alignment horizontal="center"/>
    </xf>
    <xf numFmtId="164" fontId="0" fillId="3" borderId="0" xfId="0" applyNumberFormat="1" applyFill="1" applyAlignment="1">
      <alignment horizontal="center"/>
    </xf>
    <xf numFmtId="164" fontId="0" fillId="3" borderId="10" xfId="0" applyNumberFormat="1" applyFill="1" applyBorder="1" applyAlignment="1">
      <alignment horizontal="center"/>
    </xf>
    <xf numFmtId="14" fontId="0" fillId="3" borderId="17" xfId="0" applyNumberFormat="1" applyFill="1" applyBorder="1" applyAlignment="1">
      <alignment horizontal="center"/>
    </xf>
    <xf numFmtId="164" fontId="0" fillId="3" borderId="20" xfId="0" applyNumberFormat="1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0" fontId="1" fillId="3" borderId="0" xfId="0" applyFont="1" applyFill="1" applyAlignment="1">
      <alignment horizontal="left"/>
    </xf>
    <xf numFmtId="3" fontId="0" fillId="3" borderId="9" xfId="0" applyNumberFormat="1" applyFill="1" applyBorder="1" applyAlignment="1">
      <alignment horizontal="center"/>
    </xf>
    <xf numFmtId="0" fontId="3" fillId="0" borderId="0" xfId="1" applyAlignment="1">
      <alignment horizontal="center"/>
    </xf>
    <xf numFmtId="0" fontId="2" fillId="0" borderId="0" xfId="0" applyFont="1" applyAlignment="1">
      <alignment horizontal="center"/>
    </xf>
    <xf numFmtId="0" fontId="3" fillId="3" borderId="3" xfId="1" applyFill="1" applyBorder="1" applyAlignment="1" applyProtection="1">
      <alignment horizontal="right"/>
    </xf>
    <xf numFmtId="0" fontId="3" fillId="3" borderId="4" xfId="1" applyFill="1" applyBorder="1" applyAlignment="1" applyProtection="1">
      <alignment horizontal="right"/>
    </xf>
    <xf numFmtId="0" fontId="0" fillId="3" borderId="15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3" fillId="2" borderId="3" xfId="1" applyFill="1" applyBorder="1" applyAlignment="1" applyProtection="1">
      <alignment horizontal="right"/>
    </xf>
    <xf numFmtId="0" fontId="3" fillId="2" borderId="4" xfId="1" applyFill="1" applyBorder="1" applyAlignment="1" applyProtection="1">
      <alignment horizontal="right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1202902</xdr:colOff>
      <xdr:row>4</xdr:row>
      <xdr:rowOff>59056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592666</xdr:colOff>
      <xdr:row>17</xdr:row>
      <xdr:rowOff>370417</xdr:rowOff>
    </xdr:from>
    <xdr:to>
      <xdr:col>7</xdr:col>
      <xdr:colOff>508001</xdr:colOff>
      <xdr:row>21</xdr:row>
      <xdr:rowOff>179917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CE9DFF0-45D3-4DF3-AC4C-DF272E21FD8F}"/>
            </a:ext>
          </a:extLst>
        </xdr:cNvPr>
        <xdr:cNvSpPr txBox="1"/>
      </xdr:nvSpPr>
      <xdr:spPr>
        <a:xfrm>
          <a:off x="6050491" y="3608917"/>
          <a:ext cx="591610" cy="952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n-GB" sz="1100"/>
            <a:t>Occurrence</a:t>
          </a:r>
          <a:r>
            <a:rPr lang="en-GB" sz="1100" baseline="0"/>
            <a:t> Limit</a:t>
          </a:r>
          <a:endParaRPr lang="en-GB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137582</xdr:colOff>
      <xdr:row>19</xdr:row>
      <xdr:rowOff>158749</xdr:rowOff>
    </xdr:from>
    <xdr:to>
      <xdr:col>2</xdr:col>
      <xdr:colOff>412750</xdr:colOff>
      <xdr:row>24</xdr:row>
      <xdr:rowOff>158749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DEBD97A-2E6F-47D2-AD54-1C1A8DBFDF60}"/>
            </a:ext>
          </a:extLst>
        </xdr:cNvPr>
        <xdr:cNvSpPr txBox="1"/>
      </xdr:nvSpPr>
      <xdr:spPr>
        <a:xfrm>
          <a:off x="851957" y="3778249"/>
          <a:ext cx="589493" cy="952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n-GB" sz="1100"/>
            <a:t>Occurrence</a:t>
          </a:r>
          <a:r>
            <a:rPr lang="en-GB" sz="1100" baseline="0"/>
            <a:t> Limit</a:t>
          </a:r>
          <a:endParaRPr lang="en-GB" sz="1100"/>
        </a:p>
      </xdr:txBody>
    </xdr:sp>
    <xdr:clientData/>
  </xdr:twoCellAnchor>
  <xdr:twoCellAnchor>
    <xdr:from>
      <xdr:col>1</xdr:col>
      <xdr:colOff>105833</xdr:colOff>
      <xdr:row>26</xdr:row>
      <xdr:rowOff>162983</xdr:rowOff>
    </xdr:from>
    <xdr:to>
      <xdr:col>2</xdr:col>
      <xdr:colOff>449792</xdr:colOff>
      <xdr:row>31</xdr:row>
      <xdr:rowOff>162983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EC15A55-243D-4178-BA70-08D3B00A7776}"/>
            </a:ext>
          </a:extLst>
        </xdr:cNvPr>
        <xdr:cNvSpPr txBox="1"/>
      </xdr:nvSpPr>
      <xdr:spPr>
        <a:xfrm>
          <a:off x="820208" y="5115983"/>
          <a:ext cx="658284" cy="952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n-GB" sz="1100"/>
            <a:t>Occurrence</a:t>
          </a:r>
          <a:r>
            <a:rPr lang="en-GB" sz="1100" baseline="0"/>
            <a:t> Limit</a:t>
          </a:r>
          <a:endParaRPr lang="en-GB" sz="1100"/>
        </a:p>
      </xdr:txBody>
    </xdr:sp>
    <xdr:clientData/>
  </xdr:twoCellAnchor>
  <xdr:twoCellAnchor>
    <xdr:from>
      <xdr:col>8</xdr:col>
      <xdr:colOff>317498</xdr:colOff>
      <xdr:row>20</xdr:row>
      <xdr:rowOff>0</xdr:rowOff>
    </xdr:from>
    <xdr:to>
      <xdr:col>9</xdr:col>
      <xdr:colOff>338666</xdr:colOff>
      <xdr:row>25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DC13628-9137-44EE-BE03-B6EF2504CA85}"/>
            </a:ext>
          </a:extLst>
        </xdr:cNvPr>
        <xdr:cNvSpPr txBox="1"/>
      </xdr:nvSpPr>
      <xdr:spPr>
        <a:xfrm>
          <a:off x="5480048" y="3810000"/>
          <a:ext cx="630768" cy="952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n-GB" sz="1100"/>
            <a:t>Occurrence</a:t>
          </a:r>
          <a:r>
            <a:rPr lang="en-GB" sz="1100" baseline="0"/>
            <a:t> Limit</a:t>
          </a:r>
          <a:endParaRPr lang="en-GB" sz="1100"/>
        </a:p>
      </xdr:txBody>
    </xdr:sp>
    <xdr:clientData/>
  </xdr:twoCellAnchor>
  <xdr:twoCellAnchor>
    <xdr:from>
      <xdr:col>8</xdr:col>
      <xdr:colOff>328084</xdr:colOff>
      <xdr:row>26</xdr:row>
      <xdr:rowOff>4233</xdr:rowOff>
    </xdr:from>
    <xdr:to>
      <xdr:col>9</xdr:col>
      <xdr:colOff>335494</xdr:colOff>
      <xdr:row>31</xdr:row>
      <xdr:rowOff>4233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5CAEC69-093F-4FE4-9E06-300D3C60C163}"/>
            </a:ext>
          </a:extLst>
        </xdr:cNvPr>
        <xdr:cNvSpPr txBox="1"/>
      </xdr:nvSpPr>
      <xdr:spPr>
        <a:xfrm>
          <a:off x="5490634" y="4957233"/>
          <a:ext cx="617010" cy="952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n-GB" sz="1100"/>
            <a:t>Occurrence</a:t>
          </a:r>
          <a:r>
            <a:rPr lang="en-GB" sz="1100" baseline="0"/>
            <a:t> Limit</a:t>
          </a:r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sheetPr codeName="Sheet1"/>
  <dimension ref="A5:D1048574"/>
  <sheetViews>
    <sheetView showGridLines="0" tabSelected="1" workbookViewId="0"/>
  </sheetViews>
  <sheetFormatPr defaultRowHeight="15" x14ac:dyDescent="0.25"/>
  <cols>
    <col min="2" max="2" width="22.7109375" style="1" customWidth="1"/>
    <col min="3" max="3" width="64" customWidth="1"/>
  </cols>
  <sheetData>
    <row r="5" spans="1:4" ht="15" customHeight="1" x14ac:dyDescent="0.25">
      <c r="A5" s="196" t="s">
        <v>77</v>
      </c>
      <c r="B5" s="196"/>
      <c r="C5" s="196"/>
      <c r="D5" s="196"/>
    </row>
    <row r="6" spans="1:4" ht="15" customHeight="1" x14ac:dyDescent="0.25">
      <c r="A6" s="196"/>
      <c r="B6" s="196"/>
      <c r="C6" s="196"/>
      <c r="D6" s="196"/>
    </row>
    <row r="7" spans="1:4" ht="21" x14ac:dyDescent="0.35">
      <c r="A7" s="5"/>
      <c r="B7" s="5"/>
      <c r="C7" s="5"/>
    </row>
    <row r="8" spans="1:4" x14ac:dyDescent="0.25">
      <c r="A8" s="2" t="s">
        <v>0</v>
      </c>
      <c r="B8" s="2" t="s">
        <v>1</v>
      </c>
      <c r="C8" s="2" t="s">
        <v>2</v>
      </c>
      <c r="D8" s="136"/>
    </row>
    <row r="9" spans="1:4" x14ac:dyDescent="0.25">
      <c r="A9" s="195">
        <v>1</v>
      </c>
      <c r="B9" s="4" t="s">
        <v>102</v>
      </c>
      <c r="C9" t="s">
        <v>103</v>
      </c>
    </row>
    <row r="10" spans="1:4" x14ac:dyDescent="0.25">
      <c r="A10" s="195">
        <v>2</v>
      </c>
      <c r="B10" s="4" t="s">
        <v>122</v>
      </c>
      <c r="C10" t="s">
        <v>134</v>
      </c>
    </row>
    <row r="11" spans="1:4" x14ac:dyDescent="0.25">
      <c r="A11" s="195">
        <v>3</v>
      </c>
      <c r="B11" s="4" t="s">
        <v>123</v>
      </c>
      <c r="C11" t="s">
        <v>121</v>
      </c>
    </row>
    <row r="12" spans="1:4" x14ac:dyDescent="0.25">
      <c r="A12" s="195">
        <v>4</v>
      </c>
      <c r="B12" s="4" t="s">
        <v>135</v>
      </c>
      <c r="C12" t="s">
        <v>134</v>
      </c>
    </row>
    <row r="13" spans="1:4" x14ac:dyDescent="0.25">
      <c r="A13" s="195">
        <v>5</v>
      </c>
      <c r="B13" s="4" t="s">
        <v>141</v>
      </c>
      <c r="C13" t="s">
        <v>121</v>
      </c>
    </row>
    <row r="14" spans="1:4" x14ac:dyDescent="0.25">
      <c r="A14" s="195">
        <v>6</v>
      </c>
      <c r="B14" s="4" t="s">
        <v>190</v>
      </c>
      <c r="C14" t="s">
        <v>189</v>
      </c>
    </row>
    <row r="15" spans="1:4" x14ac:dyDescent="0.25">
      <c r="A15" s="3">
        <v>7</v>
      </c>
      <c r="B15" s="4" t="s">
        <v>191</v>
      </c>
      <c r="C15" t="s">
        <v>189</v>
      </c>
    </row>
    <row r="16" spans="1:4" x14ac:dyDescent="0.25">
      <c r="A16" s="3">
        <v>8</v>
      </c>
      <c r="B16" s="4" t="s">
        <v>208</v>
      </c>
      <c r="C16" t="s">
        <v>207</v>
      </c>
    </row>
    <row r="17" spans="1:3" x14ac:dyDescent="0.25">
      <c r="A17" s="195">
        <v>9</v>
      </c>
      <c r="B17" s="4" t="s">
        <v>239</v>
      </c>
      <c r="C17" t="s">
        <v>238</v>
      </c>
    </row>
    <row r="18" spans="1:3" x14ac:dyDescent="0.25">
      <c r="A18" s="195">
        <v>10</v>
      </c>
      <c r="B18" s="4" t="s">
        <v>260</v>
      </c>
      <c r="C18" t="s">
        <v>259</v>
      </c>
    </row>
    <row r="19" spans="1:3" x14ac:dyDescent="0.25">
      <c r="A19" s="195">
        <v>11</v>
      </c>
      <c r="B19" s="4" t="s">
        <v>299</v>
      </c>
      <c r="C19" t="s">
        <v>134</v>
      </c>
    </row>
    <row r="20" spans="1:3" x14ac:dyDescent="0.25">
      <c r="A20" s="195">
        <v>12</v>
      </c>
      <c r="B20" s="4" t="s">
        <v>300</v>
      </c>
      <c r="C20" t="s">
        <v>304</v>
      </c>
    </row>
    <row r="21" spans="1:3" x14ac:dyDescent="0.25">
      <c r="A21" s="195">
        <v>13</v>
      </c>
      <c r="B21" s="4" t="s">
        <v>301</v>
      </c>
      <c r="C21" t="s">
        <v>103</v>
      </c>
    </row>
    <row r="22" spans="1:3" x14ac:dyDescent="0.25">
      <c r="A22" s="195">
        <v>14</v>
      </c>
      <c r="B22" s="4" t="s">
        <v>302</v>
      </c>
      <c r="C22" t="s">
        <v>240</v>
      </c>
    </row>
    <row r="23" spans="1:3" x14ac:dyDescent="0.25">
      <c r="A23" s="195">
        <v>15</v>
      </c>
      <c r="B23" s="4" t="s">
        <v>303</v>
      </c>
      <c r="C23" t="s">
        <v>69</v>
      </c>
    </row>
    <row r="24" spans="1:3" x14ac:dyDescent="0.25">
      <c r="A24" s="4"/>
    </row>
    <row r="25" spans="1:3" x14ac:dyDescent="0.25">
      <c r="A25" s="4"/>
    </row>
    <row r="26" spans="1:3" x14ac:dyDescent="0.25">
      <c r="A26" s="4"/>
    </row>
    <row r="27" spans="1:3" x14ac:dyDescent="0.25">
      <c r="A27" s="4"/>
    </row>
    <row r="28" spans="1:3" x14ac:dyDescent="0.25">
      <c r="A28" s="4"/>
    </row>
    <row r="29" spans="1:3" x14ac:dyDescent="0.25">
      <c r="A29" s="4"/>
    </row>
    <row r="30" spans="1:3" x14ac:dyDescent="0.25">
      <c r="A30" s="4"/>
    </row>
    <row r="31" spans="1:3" x14ac:dyDescent="0.25">
      <c r="A31" s="4"/>
    </row>
    <row r="32" spans="1:3" x14ac:dyDescent="0.25">
      <c r="A32" s="4"/>
    </row>
    <row r="33" spans="1:1" x14ac:dyDescent="0.25">
      <c r="A33" s="4"/>
    </row>
    <row r="34" spans="1:1" x14ac:dyDescent="0.25">
      <c r="A34" s="4"/>
    </row>
    <row r="35" spans="1:1" x14ac:dyDescent="0.25">
      <c r="A35" s="4"/>
    </row>
    <row r="36" spans="1:1" x14ac:dyDescent="0.25">
      <c r="A36" s="4"/>
    </row>
    <row r="37" spans="1:1" x14ac:dyDescent="0.25">
      <c r="A37" s="4"/>
    </row>
    <row r="38" spans="1:1" x14ac:dyDescent="0.25">
      <c r="A38" s="4"/>
    </row>
    <row r="39" spans="1:1" x14ac:dyDescent="0.25">
      <c r="A39" s="4"/>
    </row>
    <row r="40" spans="1:1" x14ac:dyDescent="0.25">
      <c r="A40" s="4"/>
    </row>
    <row r="41" spans="1:1" x14ac:dyDescent="0.25">
      <c r="A41" s="4"/>
    </row>
    <row r="42" spans="1:1" x14ac:dyDescent="0.25">
      <c r="A42" s="4"/>
    </row>
    <row r="43" spans="1:1" x14ac:dyDescent="0.25">
      <c r="A43" s="4"/>
    </row>
    <row r="44" spans="1:1" x14ac:dyDescent="0.25">
      <c r="A44" s="4"/>
    </row>
    <row r="45" spans="1:1" x14ac:dyDescent="0.25">
      <c r="A45" s="4"/>
    </row>
    <row r="46" spans="1:1" x14ac:dyDescent="0.25">
      <c r="A46" s="4"/>
    </row>
    <row r="47" spans="1:1" x14ac:dyDescent="0.25">
      <c r="A47" s="4"/>
    </row>
    <row r="48" spans="1:1" x14ac:dyDescent="0.25">
      <c r="A48" s="4"/>
    </row>
    <row r="49" spans="1:1" x14ac:dyDescent="0.25">
      <c r="A49" s="4"/>
    </row>
    <row r="50" spans="1:1" x14ac:dyDescent="0.25">
      <c r="A50" s="4"/>
    </row>
    <row r="51" spans="1:1" x14ac:dyDescent="0.25">
      <c r="A51" s="4"/>
    </row>
    <row r="52" spans="1:1" x14ac:dyDescent="0.25">
      <c r="A52" s="4"/>
    </row>
    <row r="53" spans="1:1" x14ac:dyDescent="0.25">
      <c r="A53" s="4"/>
    </row>
    <row r="54" spans="1:1" x14ac:dyDescent="0.25">
      <c r="A54" s="4"/>
    </row>
    <row r="55" spans="1:1" x14ac:dyDescent="0.25">
      <c r="A55" s="4"/>
    </row>
    <row r="56" spans="1:1" x14ac:dyDescent="0.25">
      <c r="A56" s="4"/>
    </row>
    <row r="57" spans="1:1" x14ac:dyDescent="0.25">
      <c r="A57" s="4"/>
    </row>
    <row r="58" spans="1:1" x14ac:dyDescent="0.25">
      <c r="A58" s="4"/>
    </row>
    <row r="59" spans="1:1" x14ac:dyDescent="0.25">
      <c r="A59" s="4"/>
    </row>
    <row r="60" spans="1:1" x14ac:dyDescent="0.25">
      <c r="A60" s="4"/>
    </row>
    <row r="61" spans="1:1" x14ac:dyDescent="0.25">
      <c r="A61" s="4"/>
    </row>
    <row r="62" spans="1:1" x14ac:dyDescent="0.25">
      <c r="A62" s="4"/>
    </row>
    <row r="63" spans="1:1" x14ac:dyDescent="0.25">
      <c r="A63" s="4"/>
    </row>
    <row r="64" spans="1:1" x14ac:dyDescent="0.25">
      <c r="A64" s="4"/>
    </row>
    <row r="65" spans="1:1" x14ac:dyDescent="0.25">
      <c r="A65" s="4"/>
    </row>
    <row r="66" spans="1:1" x14ac:dyDescent="0.25">
      <c r="A66" s="4"/>
    </row>
    <row r="67" spans="1:1" x14ac:dyDescent="0.25">
      <c r="A67" s="4"/>
    </row>
    <row r="68" spans="1:1" x14ac:dyDescent="0.25">
      <c r="A68" s="4"/>
    </row>
    <row r="69" spans="1:1" x14ac:dyDescent="0.25">
      <c r="A69" s="4"/>
    </row>
    <row r="70" spans="1:1" x14ac:dyDescent="0.25">
      <c r="A70" s="4"/>
    </row>
    <row r="71" spans="1:1" x14ac:dyDescent="0.25">
      <c r="A71" s="4"/>
    </row>
    <row r="72" spans="1:1" x14ac:dyDescent="0.25">
      <c r="A72" s="4"/>
    </row>
    <row r="73" spans="1:1" x14ac:dyDescent="0.25">
      <c r="A73" s="4"/>
    </row>
    <row r="74" spans="1:1" x14ac:dyDescent="0.25">
      <c r="A74" s="4"/>
    </row>
    <row r="75" spans="1:1" x14ac:dyDescent="0.25">
      <c r="A75" s="4"/>
    </row>
    <row r="76" spans="1:1" x14ac:dyDescent="0.25">
      <c r="A76" s="4"/>
    </row>
    <row r="77" spans="1:1" x14ac:dyDescent="0.25">
      <c r="A77" s="4"/>
    </row>
    <row r="78" spans="1:1" x14ac:dyDescent="0.25">
      <c r="A78" s="4"/>
    </row>
    <row r="79" spans="1:1" x14ac:dyDescent="0.25">
      <c r="A79" s="4"/>
    </row>
    <row r="80" spans="1:1" x14ac:dyDescent="0.25">
      <c r="A80" s="4"/>
    </row>
    <row r="81" spans="1:1" x14ac:dyDescent="0.25">
      <c r="A81" s="4"/>
    </row>
    <row r="82" spans="1:1" x14ac:dyDescent="0.25">
      <c r="A82" s="4"/>
    </row>
    <row r="83" spans="1:1" x14ac:dyDescent="0.25">
      <c r="A83" s="4"/>
    </row>
    <row r="84" spans="1:1" x14ac:dyDescent="0.25">
      <c r="A84" s="4"/>
    </row>
    <row r="86" spans="1:1" x14ac:dyDescent="0.25">
      <c r="A86" s="4"/>
    </row>
    <row r="87" spans="1:1" x14ac:dyDescent="0.25">
      <c r="A87" s="4"/>
    </row>
    <row r="88" spans="1:1" x14ac:dyDescent="0.25">
      <c r="A88" s="4"/>
    </row>
    <row r="89" spans="1:1" x14ac:dyDescent="0.25">
      <c r="A89" s="4"/>
    </row>
    <row r="90" spans="1:1" x14ac:dyDescent="0.25">
      <c r="A90" s="4"/>
    </row>
    <row r="91" spans="1:1" x14ac:dyDescent="0.25">
      <c r="A91" s="4"/>
    </row>
    <row r="92" spans="1:1" x14ac:dyDescent="0.25">
      <c r="A92" s="4"/>
    </row>
    <row r="93" spans="1:1" x14ac:dyDescent="0.25">
      <c r="A93" s="4"/>
    </row>
    <row r="94" spans="1:1" x14ac:dyDescent="0.25">
      <c r="A94" s="4"/>
    </row>
    <row r="95" spans="1:1" x14ac:dyDescent="0.25">
      <c r="A95" s="4"/>
    </row>
    <row r="96" spans="1:1" x14ac:dyDescent="0.25">
      <c r="A96" s="4"/>
    </row>
    <row r="97" spans="1:1" x14ac:dyDescent="0.25">
      <c r="A97" s="4"/>
    </row>
    <row r="98" spans="1:1" x14ac:dyDescent="0.25">
      <c r="A98" s="4"/>
    </row>
    <row r="99" spans="1:1" x14ac:dyDescent="0.25">
      <c r="A99" s="4"/>
    </row>
    <row r="100" spans="1:1" x14ac:dyDescent="0.25">
      <c r="A100" s="4"/>
    </row>
    <row r="101" spans="1:1" x14ac:dyDescent="0.25">
      <c r="A101" s="4"/>
    </row>
    <row r="102" spans="1:1" x14ac:dyDescent="0.25">
      <c r="A102" s="4"/>
    </row>
    <row r="103" spans="1:1" x14ac:dyDescent="0.25">
      <c r="A103" s="4"/>
    </row>
    <row r="104" spans="1:1" x14ac:dyDescent="0.25">
      <c r="A104" s="4"/>
    </row>
    <row r="105" spans="1:1" x14ac:dyDescent="0.25">
      <c r="A105" s="4"/>
    </row>
    <row r="106" spans="1:1" x14ac:dyDescent="0.25">
      <c r="A106" s="4"/>
    </row>
    <row r="107" spans="1:1" x14ac:dyDescent="0.25">
      <c r="A107" s="4"/>
    </row>
    <row r="108" spans="1:1" x14ac:dyDescent="0.25">
      <c r="A108" s="4"/>
    </row>
    <row r="109" spans="1:1" x14ac:dyDescent="0.25">
      <c r="A109" s="4"/>
    </row>
    <row r="110" spans="1:1" x14ac:dyDescent="0.25">
      <c r="A110" s="4"/>
    </row>
    <row r="111" spans="1:1" x14ac:dyDescent="0.25">
      <c r="A111" s="4"/>
    </row>
    <row r="112" spans="1:1" x14ac:dyDescent="0.25">
      <c r="A112" s="4"/>
    </row>
    <row r="113" spans="1:1" x14ac:dyDescent="0.25">
      <c r="A113" s="4"/>
    </row>
    <row r="114" spans="1:1" x14ac:dyDescent="0.25">
      <c r="A114" s="4"/>
    </row>
    <row r="115" spans="1:1" x14ac:dyDescent="0.25">
      <c r="A115" s="4"/>
    </row>
    <row r="116" spans="1:1" x14ac:dyDescent="0.25">
      <c r="A116" s="4"/>
    </row>
    <row r="117" spans="1:1" x14ac:dyDescent="0.25">
      <c r="A117" s="4"/>
    </row>
    <row r="118" spans="1:1" x14ac:dyDescent="0.25">
      <c r="A118" s="4"/>
    </row>
    <row r="119" spans="1:1" x14ac:dyDescent="0.25">
      <c r="A119" s="4"/>
    </row>
    <row r="120" spans="1:1" x14ac:dyDescent="0.25">
      <c r="A120" s="4"/>
    </row>
    <row r="121" spans="1:1" x14ac:dyDescent="0.25">
      <c r="A121" s="4"/>
    </row>
    <row r="122" spans="1:1" x14ac:dyDescent="0.25">
      <c r="A122" s="4"/>
    </row>
    <row r="123" spans="1:1" x14ac:dyDescent="0.25">
      <c r="A123" s="4"/>
    </row>
    <row r="124" spans="1:1" x14ac:dyDescent="0.25">
      <c r="A124" s="4"/>
    </row>
    <row r="125" spans="1:1" x14ac:dyDescent="0.25">
      <c r="A125" s="4"/>
    </row>
    <row r="126" spans="1:1" x14ac:dyDescent="0.25">
      <c r="A126" s="4"/>
    </row>
    <row r="127" spans="1:1" x14ac:dyDescent="0.25">
      <c r="A127" s="4"/>
    </row>
    <row r="128" spans="1:1" x14ac:dyDescent="0.25">
      <c r="A128" s="4"/>
    </row>
    <row r="1048574" spans="2:2" x14ac:dyDescent="0.25">
      <c r="B1048574"/>
    </row>
  </sheetData>
  <sheetProtection formatCells="0" formatColumns="0" formatRows="0"/>
  <mergeCells count="1">
    <mergeCell ref="A5:D6"/>
  </mergeCells>
  <hyperlinks>
    <hyperlink ref="A9" location="'ISO_Rating1'!A1" display="1" xr:uid="{D33FC6BB-8E55-477B-8434-80F783C0364F}"/>
    <hyperlink ref="A10" location="'ISO_Rating2'!A1" display="2" xr:uid="{F1CE1C2F-287F-422C-B042-EC743DF875A0}"/>
    <hyperlink ref="A11" location="'ISO_Rating3'!A1" display="3" xr:uid="{3269BA62-4241-4437-A1BD-2FF31C810E77}"/>
    <hyperlink ref="A12" location="'ISO_Rating4'!A1" display="4" xr:uid="{1C9EB6B3-53AA-4E97-ADCF-06A47CE28EE2}"/>
    <hyperlink ref="A13" location="'ISO_Rating5'!A1" display="5" xr:uid="{6FFA8F4A-5FBE-4F93-A332-7D1957299649}"/>
    <hyperlink ref="A14" location="'ISO_Rating6'!A1" display="6" xr:uid="{2AF2B418-BD47-4DE6-B946-DF51887D74F3}"/>
    <hyperlink ref="A15" location="'ISO_Rating7'!A1" display="7" xr:uid="{EAE5B7A0-F0FB-464B-B369-D9F7A2FBF583}"/>
    <hyperlink ref="A16" location="'ISO_Rating8'!A1" display="8" xr:uid="{5E647BDA-7D57-4FFD-B395-B72CA674E2FA}"/>
    <hyperlink ref="A17" location="'ISO_Rating9'!A1" display="9" xr:uid="{C851246A-EA74-4397-A682-F192988B1603}"/>
    <hyperlink ref="A18" location="'ISO_Rating10'!A1" display="10" xr:uid="{77B0E9F3-866A-498D-9300-44600C4CF9B2}"/>
    <hyperlink ref="A19" location="'ISO_Rating11'!A1" display="11" xr:uid="{A8CE03E5-D0AB-43A9-9B41-55E34FF3B05D}"/>
    <hyperlink ref="A20" location="'ISO_Rating12'!A1" display="12" xr:uid="{4CEB7437-862D-40EC-AE94-4B9610A00223}"/>
    <hyperlink ref="A21" location="'ISO_Rating13'!A1" display="13" xr:uid="{5397AEBC-17E5-4269-945D-4E608702D8AC}"/>
    <hyperlink ref="A22" location="'ISO_Rating14'!A1" display="14" xr:uid="{65E3497D-9581-4EAD-89D6-361EF137F1C6}"/>
    <hyperlink ref="A23" location="'ISO_Rating15'!A1" display="15" xr:uid="{FB25AC42-6AC0-4931-B9E6-19DEDAE1E11C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044D4-D7BC-4994-924D-1058F159E0AA}">
  <sheetPr codeName="Sheet10"/>
  <dimension ref="A1:J42"/>
  <sheetViews>
    <sheetView workbookViewId="0"/>
  </sheetViews>
  <sheetFormatPr defaultRowHeight="15" x14ac:dyDescent="0.25"/>
  <cols>
    <col min="1" max="1" width="13.5703125" bestFit="1" customWidth="1"/>
    <col min="2" max="2" width="9.5703125" customWidth="1"/>
    <col min="3" max="3" width="10.5703125" bestFit="1" customWidth="1"/>
    <col min="4" max="4" width="12.28515625" bestFit="1" customWidth="1"/>
    <col min="5" max="5" width="18.28515625" bestFit="1" customWidth="1"/>
    <col min="6" max="6" width="9" bestFit="1" customWidth="1"/>
    <col min="7" max="7" width="4.7109375" customWidth="1"/>
    <col min="9" max="9" width="2.7109375" customWidth="1"/>
    <col min="10" max="10" width="10.140625" customWidth="1"/>
    <col min="11" max="11" width="12" bestFit="1" customWidth="1"/>
    <col min="12" max="12" width="11.5703125" bestFit="1" customWidth="1"/>
  </cols>
  <sheetData>
    <row r="1" spans="1:10" x14ac:dyDescent="0.25">
      <c r="A1" s="103" t="s">
        <v>3</v>
      </c>
      <c r="B1" s="104" t="s">
        <v>12</v>
      </c>
      <c r="C1" s="104"/>
      <c r="D1" s="105"/>
      <c r="E1" s="104"/>
      <c r="F1" s="104"/>
      <c r="G1" s="197" t="s">
        <v>8</v>
      </c>
      <c r="H1" s="198"/>
      <c r="J1" s="6" t="s">
        <v>9</v>
      </c>
    </row>
    <row r="2" spans="1:10" x14ac:dyDescent="0.25">
      <c r="A2" s="51" t="s">
        <v>4</v>
      </c>
      <c r="B2" s="52" t="s">
        <v>236</v>
      </c>
      <c r="C2" s="52"/>
      <c r="D2" s="52"/>
      <c r="E2" s="52"/>
      <c r="F2" s="52"/>
      <c r="G2" s="52"/>
      <c r="H2" s="53"/>
    </row>
    <row r="3" spans="1:10" x14ac:dyDescent="0.25">
      <c r="A3" s="51" t="s">
        <v>5</v>
      </c>
      <c r="B3" s="52" t="s">
        <v>237</v>
      </c>
      <c r="C3" s="52"/>
      <c r="D3" s="52"/>
      <c r="E3" s="52"/>
      <c r="F3" s="52"/>
      <c r="G3" s="52"/>
      <c r="H3" s="53"/>
    </row>
    <row r="4" spans="1:10" x14ac:dyDescent="0.25">
      <c r="A4" s="54"/>
      <c r="B4" s="55"/>
      <c r="C4" s="55"/>
      <c r="D4" s="55"/>
      <c r="E4" s="55"/>
      <c r="F4" s="55"/>
      <c r="G4" s="55"/>
      <c r="H4" s="56"/>
    </row>
    <row r="5" spans="1:10" x14ac:dyDescent="0.25">
      <c r="A5" s="57" t="s">
        <v>6</v>
      </c>
      <c r="B5" s="52" t="s">
        <v>255</v>
      </c>
      <c r="C5" s="52"/>
      <c r="D5" s="52"/>
      <c r="E5" s="52"/>
      <c r="F5" s="52"/>
      <c r="G5" s="52"/>
      <c r="H5" s="53"/>
    </row>
    <row r="6" spans="1:10" x14ac:dyDescent="0.25">
      <c r="A6" s="58"/>
      <c r="B6" s="52"/>
      <c r="C6" s="52"/>
      <c r="D6" s="52"/>
      <c r="E6" s="52"/>
      <c r="F6" s="52"/>
      <c r="G6" s="52"/>
      <c r="H6" s="53"/>
    </row>
    <row r="7" spans="1:10" x14ac:dyDescent="0.25">
      <c r="A7" s="58"/>
      <c r="B7" s="52" t="s">
        <v>241</v>
      </c>
      <c r="C7" s="52"/>
      <c r="D7" s="52"/>
      <c r="E7" s="52"/>
      <c r="F7" s="52"/>
      <c r="G7" s="52"/>
      <c r="H7" s="53"/>
    </row>
    <row r="8" spans="1:10" x14ac:dyDescent="0.25">
      <c r="A8" s="58"/>
      <c r="B8" s="52" t="s">
        <v>242</v>
      </c>
      <c r="C8" s="52"/>
      <c r="D8" s="52"/>
      <c r="E8" s="52"/>
      <c r="F8" s="52"/>
      <c r="G8" s="52"/>
      <c r="H8" s="53"/>
    </row>
    <row r="9" spans="1:10" x14ac:dyDescent="0.25">
      <c r="A9" s="58"/>
      <c r="B9" s="52"/>
      <c r="C9" s="52"/>
      <c r="D9" s="52"/>
      <c r="E9" s="52"/>
      <c r="F9" s="52"/>
      <c r="G9" s="52"/>
      <c r="H9" s="53"/>
    </row>
    <row r="10" spans="1:10" x14ac:dyDescent="0.25">
      <c r="A10" s="58"/>
      <c r="B10" s="125" t="s">
        <v>243</v>
      </c>
      <c r="C10" s="125"/>
      <c r="D10" s="125"/>
      <c r="E10" s="125"/>
      <c r="F10" s="52"/>
      <c r="G10" s="52"/>
      <c r="H10" s="53"/>
    </row>
    <row r="11" spans="1:10" x14ac:dyDescent="0.25">
      <c r="A11" s="58"/>
      <c r="B11" s="63"/>
      <c r="C11" s="80"/>
      <c r="D11" s="71"/>
      <c r="E11" s="80" t="s">
        <v>248</v>
      </c>
      <c r="F11" s="52"/>
      <c r="G11" s="52"/>
      <c r="H11" s="53"/>
    </row>
    <row r="12" spans="1:10" x14ac:dyDescent="0.25">
      <c r="A12" s="58"/>
      <c r="B12" s="94" t="s">
        <v>245</v>
      </c>
      <c r="C12" s="151"/>
      <c r="D12" s="75" t="s">
        <v>220</v>
      </c>
      <c r="E12" s="83" t="s">
        <v>249</v>
      </c>
      <c r="F12" s="52"/>
      <c r="G12" s="52"/>
      <c r="H12" s="53"/>
    </row>
    <row r="13" spans="1:10" x14ac:dyDescent="0.25">
      <c r="A13" s="58"/>
      <c r="B13" s="67" t="s">
        <v>244</v>
      </c>
      <c r="C13" s="81" t="s">
        <v>246</v>
      </c>
      <c r="D13" s="76" t="s">
        <v>2</v>
      </c>
      <c r="E13" s="81" t="s">
        <v>250</v>
      </c>
      <c r="F13" s="52"/>
      <c r="G13" s="52"/>
      <c r="H13" s="53"/>
    </row>
    <row r="14" spans="1:10" x14ac:dyDescent="0.25">
      <c r="A14" s="58"/>
      <c r="B14" s="150">
        <v>40909</v>
      </c>
      <c r="C14" s="152">
        <v>41274</v>
      </c>
      <c r="D14" s="75" t="s">
        <v>247</v>
      </c>
      <c r="E14" s="83" t="s">
        <v>251</v>
      </c>
      <c r="F14" s="52"/>
      <c r="G14" s="52"/>
      <c r="H14" s="53"/>
    </row>
    <row r="15" spans="1:10" x14ac:dyDescent="0.25">
      <c r="A15" s="58"/>
      <c r="B15" s="150">
        <v>40544</v>
      </c>
      <c r="C15" s="152">
        <v>40908</v>
      </c>
      <c r="D15" s="75" t="s">
        <v>21</v>
      </c>
      <c r="E15" s="123">
        <v>72234</v>
      </c>
      <c r="F15" s="52"/>
      <c r="G15" s="52"/>
      <c r="H15" s="53"/>
    </row>
    <row r="16" spans="1:10" x14ac:dyDescent="0.25">
      <c r="A16" s="58"/>
      <c r="B16" s="150">
        <v>40179</v>
      </c>
      <c r="C16" s="152">
        <v>40543</v>
      </c>
      <c r="D16" s="75" t="s">
        <v>21</v>
      </c>
      <c r="E16" s="123">
        <v>30484</v>
      </c>
      <c r="F16" s="52"/>
      <c r="G16" s="52"/>
      <c r="H16" s="53"/>
    </row>
    <row r="17" spans="1:8" x14ac:dyDescent="0.25">
      <c r="A17" s="58"/>
      <c r="B17" s="120" t="s">
        <v>10</v>
      </c>
      <c r="C17" s="88"/>
      <c r="D17" s="86"/>
      <c r="E17" s="88" t="s">
        <v>252</v>
      </c>
      <c r="F17" s="52"/>
      <c r="G17" s="52"/>
      <c r="H17" s="53"/>
    </row>
    <row r="18" spans="1:8" x14ac:dyDescent="0.25">
      <c r="A18" s="58"/>
      <c r="B18" s="52"/>
      <c r="C18" s="52"/>
      <c r="D18" s="52"/>
      <c r="E18" s="52"/>
      <c r="F18" s="52"/>
      <c r="G18" s="52"/>
      <c r="H18" s="53"/>
    </row>
    <row r="19" spans="1:8" x14ac:dyDescent="0.25">
      <c r="A19" s="58"/>
      <c r="B19" s="63" t="s">
        <v>220</v>
      </c>
      <c r="C19" s="71"/>
      <c r="D19" s="80"/>
      <c r="E19" s="52"/>
      <c r="F19" s="52"/>
      <c r="G19" s="52"/>
      <c r="H19" s="53"/>
    </row>
    <row r="20" spans="1:8" x14ac:dyDescent="0.25">
      <c r="A20" s="58"/>
      <c r="B20" s="67" t="s">
        <v>82</v>
      </c>
      <c r="C20" s="76" t="s">
        <v>253</v>
      </c>
      <c r="D20" s="81" t="s">
        <v>67</v>
      </c>
      <c r="E20" s="52"/>
      <c r="F20" s="52"/>
      <c r="G20" s="52"/>
      <c r="H20" s="53"/>
    </row>
    <row r="21" spans="1:8" x14ac:dyDescent="0.25">
      <c r="A21" s="58"/>
      <c r="B21" s="63" t="s">
        <v>154</v>
      </c>
      <c r="C21" s="71" t="s">
        <v>22</v>
      </c>
      <c r="D21" s="153">
        <v>32160</v>
      </c>
      <c r="E21" s="52"/>
      <c r="F21" s="52"/>
      <c r="G21" s="52"/>
      <c r="H21" s="53"/>
    </row>
    <row r="22" spans="1:8" x14ac:dyDescent="0.25">
      <c r="A22" s="58"/>
      <c r="B22" s="67"/>
      <c r="C22" s="76" t="s">
        <v>19</v>
      </c>
      <c r="D22" s="124">
        <v>6679</v>
      </c>
      <c r="E22" s="52"/>
      <c r="F22" s="52"/>
      <c r="G22" s="52"/>
      <c r="H22" s="53"/>
    </row>
    <row r="23" spans="1:8" x14ac:dyDescent="0.25">
      <c r="A23" s="58"/>
      <c r="B23" s="63" t="s">
        <v>83</v>
      </c>
      <c r="C23" s="71" t="s">
        <v>22</v>
      </c>
      <c r="D23" s="153">
        <v>42832</v>
      </c>
      <c r="E23" s="52"/>
      <c r="F23" s="52"/>
      <c r="G23" s="52"/>
      <c r="H23" s="53"/>
    </row>
    <row r="24" spans="1:8" x14ac:dyDescent="0.25">
      <c r="A24" s="58"/>
      <c r="B24" s="67"/>
      <c r="C24" s="76" t="s">
        <v>19</v>
      </c>
      <c r="D24" s="124">
        <v>14137</v>
      </c>
      <c r="E24" s="52"/>
      <c r="F24" s="52"/>
      <c r="G24" s="52"/>
      <c r="H24" s="53"/>
    </row>
    <row r="25" spans="1:8" x14ac:dyDescent="0.25">
      <c r="A25" s="58"/>
      <c r="B25" s="63" t="s">
        <v>84</v>
      </c>
      <c r="C25" s="71" t="s">
        <v>22</v>
      </c>
      <c r="D25" s="153">
        <v>38695</v>
      </c>
      <c r="E25" s="52"/>
      <c r="F25" s="52"/>
      <c r="G25" s="52"/>
      <c r="H25" s="53"/>
    </row>
    <row r="26" spans="1:8" x14ac:dyDescent="0.25">
      <c r="A26" s="58"/>
      <c r="B26" s="67"/>
      <c r="C26" s="76" t="s">
        <v>19</v>
      </c>
      <c r="D26" s="124">
        <v>13327</v>
      </c>
      <c r="E26" s="52"/>
      <c r="F26" s="52"/>
      <c r="G26" s="52"/>
      <c r="H26" s="53"/>
    </row>
    <row r="27" spans="1:8" x14ac:dyDescent="0.25">
      <c r="A27" s="58"/>
      <c r="B27" s="67" t="s">
        <v>10</v>
      </c>
      <c r="C27" s="89"/>
      <c r="D27" s="124">
        <f>SUM(D21:D26)</f>
        <v>147830</v>
      </c>
      <c r="E27" s="52"/>
      <c r="F27" s="52"/>
      <c r="G27" s="52"/>
      <c r="H27" s="53"/>
    </row>
    <row r="28" spans="1:8" x14ac:dyDescent="0.25">
      <c r="A28" s="58"/>
      <c r="B28" s="52"/>
      <c r="C28" s="52"/>
      <c r="D28" s="52"/>
      <c r="E28" s="52"/>
      <c r="F28" s="52"/>
      <c r="G28" s="52"/>
      <c r="H28" s="53"/>
    </row>
    <row r="29" spans="1:8" x14ac:dyDescent="0.25">
      <c r="A29" s="58"/>
      <c r="B29" s="125" t="s">
        <v>158</v>
      </c>
      <c r="C29" s="125"/>
      <c r="D29" s="52"/>
      <c r="E29" s="52"/>
      <c r="F29" s="52"/>
      <c r="G29" s="52"/>
      <c r="H29" s="53"/>
    </row>
    <row r="30" spans="1:8" x14ac:dyDescent="0.25">
      <c r="A30" s="58"/>
      <c r="B30" s="120" t="s">
        <v>234</v>
      </c>
      <c r="C30" s="87" t="s">
        <v>235</v>
      </c>
      <c r="D30" s="86" t="s">
        <v>11</v>
      </c>
      <c r="E30" s="86" t="s">
        <v>63</v>
      </c>
      <c r="F30" s="88" t="s">
        <v>64</v>
      </c>
      <c r="G30" s="52"/>
      <c r="H30" s="53"/>
    </row>
    <row r="31" spans="1:8" x14ac:dyDescent="0.25">
      <c r="A31" s="58"/>
      <c r="B31" s="154">
        <v>138763</v>
      </c>
      <c r="C31" s="149">
        <v>145183</v>
      </c>
      <c r="D31" s="75">
        <v>0.33</v>
      </c>
      <c r="E31" s="75">
        <v>0.86599999999999999</v>
      </c>
      <c r="F31" s="123">
        <v>109200</v>
      </c>
      <c r="G31" s="52"/>
      <c r="H31" s="53"/>
    </row>
    <row r="32" spans="1:8" x14ac:dyDescent="0.25">
      <c r="A32" s="58"/>
      <c r="B32" s="154">
        <v>145184</v>
      </c>
      <c r="C32" s="149">
        <v>151800</v>
      </c>
      <c r="D32" s="75">
        <v>0.34</v>
      </c>
      <c r="E32" s="126">
        <v>0.87</v>
      </c>
      <c r="F32" s="123">
        <v>111400</v>
      </c>
      <c r="G32" s="52"/>
      <c r="H32" s="53"/>
    </row>
    <row r="33" spans="1:8" x14ac:dyDescent="0.25">
      <c r="A33" s="58"/>
      <c r="B33" s="154">
        <v>151801</v>
      </c>
      <c r="C33" s="149">
        <v>158621</v>
      </c>
      <c r="D33" s="75">
        <v>0.35</v>
      </c>
      <c r="E33" s="75">
        <v>0.874</v>
      </c>
      <c r="F33" s="123">
        <v>113700</v>
      </c>
      <c r="G33" s="52"/>
      <c r="H33" s="53"/>
    </row>
    <row r="34" spans="1:8" x14ac:dyDescent="0.25">
      <c r="A34" s="58"/>
      <c r="B34" s="154">
        <v>158622</v>
      </c>
      <c r="C34" s="149">
        <v>165658</v>
      </c>
      <c r="D34" s="75">
        <v>0.36</v>
      </c>
      <c r="E34" s="75">
        <v>0.878</v>
      </c>
      <c r="F34" s="123">
        <v>116050</v>
      </c>
      <c r="G34" s="52"/>
      <c r="H34" s="53"/>
    </row>
    <row r="35" spans="1:8" x14ac:dyDescent="0.25">
      <c r="A35" s="58"/>
      <c r="B35" s="155">
        <v>165659</v>
      </c>
      <c r="C35" s="156">
        <v>172920</v>
      </c>
      <c r="D35" s="76">
        <v>0.37</v>
      </c>
      <c r="E35" s="76">
        <v>0.88200000000000001</v>
      </c>
      <c r="F35" s="124">
        <v>118450</v>
      </c>
      <c r="G35" s="52"/>
      <c r="H35" s="53"/>
    </row>
    <row r="36" spans="1:8" x14ac:dyDescent="0.25">
      <c r="A36" s="58"/>
      <c r="B36" s="52"/>
      <c r="C36" s="52"/>
      <c r="D36" s="52"/>
      <c r="E36" s="52"/>
      <c r="F36" s="52"/>
      <c r="G36" s="52"/>
      <c r="H36" s="53"/>
    </row>
    <row r="37" spans="1:8" x14ac:dyDescent="0.25">
      <c r="A37" s="58"/>
      <c r="B37" s="157" t="s">
        <v>254</v>
      </c>
      <c r="C37" s="52"/>
      <c r="D37" s="52"/>
      <c r="E37" s="52"/>
      <c r="F37" s="52"/>
      <c r="G37" s="52"/>
      <c r="H37" s="53"/>
    </row>
    <row r="38" spans="1:8" x14ac:dyDescent="0.25">
      <c r="A38" s="58"/>
      <c r="B38" s="120" t="s">
        <v>253</v>
      </c>
      <c r="C38" s="86" t="s">
        <v>154</v>
      </c>
      <c r="D38" s="86" t="s">
        <v>83</v>
      </c>
      <c r="E38" s="88" t="s">
        <v>84</v>
      </c>
      <c r="F38" s="52"/>
      <c r="G38" s="52"/>
      <c r="H38" s="53"/>
    </row>
    <row r="39" spans="1:8" x14ac:dyDescent="0.25">
      <c r="A39" s="58"/>
      <c r="B39" s="82" t="s">
        <v>22</v>
      </c>
      <c r="C39" s="75">
        <v>0.51900000000000002</v>
      </c>
      <c r="D39" s="75">
        <v>0.33800000000000002</v>
      </c>
      <c r="E39" s="83">
        <v>0.19800000000000001</v>
      </c>
      <c r="F39" s="52"/>
      <c r="G39" s="52"/>
      <c r="H39" s="53"/>
    </row>
    <row r="40" spans="1:8" x14ac:dyDescent="0.25">
      <c r="A40" s="58"/>
      <c r="B40" s="67" t="s">
        <v>19</v>
      </c>
      <c r="C40" s="76">
        <v>0.76600000000000001</v>
      </c>
      <c r="D40" s="76">
        <v>0.63700000000000001</v>
      </c>
      <c r="E40" s="81">
        <v>0.52800000000000002</v>
      </c>
      <c r="F40" s="52"/>
      <c r="G40" s="52"/>
      <c r="H40" s="53"/>
    </row>
    <row r="41" spans="1:8" x14ac:dyDescent="0.25">
      <c r="A41" s="58"/>
      <c r="B41" s="52"/>
      <c r="C41" s="52"/>
      <c r="D41" s="52"/>
      <c r="E41" s="52"/>
      <c r="F41" s="52"/>
      <c r="G41" s="52"/>
      <c r="H41" s="53"/>
    </row>
    <row r="42" spans="1:8" ht="15.75" thickBot="1" x14ac:dyDescent="0.3">
      <c r="A42" s="147" t="s">
        <v>7</v>
      </c>
      <c r="B42" s="101" t="s">
        <v>256</v>
      </c>
      <c r="C42" s="101"/>
      <c r="D42" s="101"/>
      <c r="E42" s="101"/>
      <c r="F42" s="101"/>
      <c r="G42" s="101"/>
      <c r="H42" s="102"/>
    </row>
  </sheetData>
  <mergeCells count="1">
    <mergeCell ref="G1:H1"/>
  </mergeCells>
  <hyperlinks>
    <hyperlink ref="G1" location="TOC!A1" display="Return to TOC" xr:uid="{C40D4F98-6F45-40A4-BE4A-5CF4E3D571CB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36B7E-BCBC-4316-B66D-9D2B44D297FB}">
  <sheetPr codeName="Sheet11"/>
  <dimension ref="A1:L32"/>
  <sheetViews>
    <sheetView workbookViewId="0"/>
  </sheetViews>
  <sheetFormatPr defaultRowHeight="15" x14ac:dyDescent="0.25"/>
  <cols>
    <col min="1" max="1" width="13.5703125" bestFit="1" customWidth="1"/>
    <col min="2" max="2" width="9.85546875" customWidth="1"/>
    <col min="4" max="4" width="10" bestFit="1" customWidth="1"/>
    <col min="5" max="5" width="10.5703125" bestFit="1" customWidth="1"/>
    <col min="6" max="6" width="17.7109375" bestFit="1" customWidth="1"/>
    <col min="8" max="8" width="9.7109375" bestFit="1" customWidth="1"/>
    <col min="9" max="9" width="9.28515625" bestFit="1" customWidth="1"/>
    <col min="10" max="10" width="4.140625" customWidth="1"/>
    <col min="11" max="11" width="2.7109375" customWidth="1"/>
    <col min="12" max="12" width="11.140625" customWidth="1"/>
    <col min="13" max="13" width="10" bestFit="1" customWidth="1"/>
    <col min="15" max="15" width="10.5703125" bestFit="1" customWidth="1"/>
  </cols>
  <sheetData>
    <row r="1" spans="1:12" x14ac:dyDescent="0.25">
      <c r="A1" s="103" t="s">
        <v>3</v>
      </c>
      <c r="B1" s="104" t="s">
        <v>12</v>
      </c>
      <c r="C1" s="104"/>
      <c r="D1" s="105"/>
      <c r="E1" s="104"/>
      <c r="F1" s="104"/>
      <c r="G1" s="104"/>
      <c r="H1" s="104"/>
      <c r="I1" s="197" t="s">
        <v>8</v>
      </c>
      <c r="J1" s="198"/>
      <c r="L1" s="6" t="s">
        <v>9</v>
      </c>
    </row>
    <row r="2" spans="1:12" x14ac:dyDescent="0.25">
      <c r="A2" s="51" t="s">
        <v>4</v>
      </c>
      <c r="B2" s="52" t="s">
        <v>257</v>
      </c>
      <c r="C2" s="52"/>
      <c r="D2" s="52"/>
      <c r="E2" s="52"/>
      <c r="F2" s="52"/>
      <c r="G2" s="52"/>
      <c r="H2" s="52"/>
      <c r="I2" s="52"/>
      <c r="J2" s="53"/>
    </row>
    <row r="3" spans="1:12" x14ac:dyDescent="0.25">
      <c r="A3" s="51" t="s">
        <v>5</v>
      </c>
      <c r="B3" s="52" t="s">
        <v>258</v>
      </c>
      <c r="C3" s="52"/>
      <c r="D3" s="52"/>
      <c r="E3" s="52"/>
      <c r="F3" s="52"/>
      <c r="G3" s="52"/>
      <c r="H3" s="52"/>
      <c r="I3" s="52"/>
      <c r="J3" s="53"/>
    </row>
    <row r="4" spans="1:12" x14ac:dyDescent="0.25">
      <c r="A4" s="54"/>
      <c r="B4" s="55"/>
      <c r="C4" s="55"/>
      <c r="D4" s="55"/>
      <c r="E4" s="55"/>
      <c r="F4" s="55"/>
      <c r="G4" s="55"/>
      <c r="H4" s="55"/>
      <c r="I4" s="55"/>
      <c r="J4" s="56"/>
    </row>
    <row r="5" spans="1:12" x14ac:dyDescent="0.25">
      <c r="A5" s="57" t="s">
        <v>6</v>
      </c>
      <c r="B5" s="52" t="s">
        <v>261</v>
      </c>
      <c r="C5" s="52"/>
      <c r="D5" s="52"/>
      <c r="E5" s="52"/>
      <c r="F5" s="52"/>
      <c r="G5" s="52"/>
      <c r="H5" s="52"/>
      <c r="I5" s="52"/>
      <c r="J5" s="53"/>
    </row>
    <row r="6" spans="1:12" x14ac:dyDescent="0.25">
      <c r="A6" s="58"/>
      <c r="B6" s="52" t="s">
        <v>262</v>
      </c>
      <c r="C6" s="52"/>
      <c r="D6" s="52"/>
      <c r="E6" s="52"/>
      <c r="F6" s="52"/>
      <c r="G6" s="52"/>
      <c r="H6" s="52"/>
      <c r="I6" s="52"/>
      <c r="J6" s="53"/>
    </row>
    <row r="7" spans="1:12" x14ac:dyDescent="0.25">
      <c r="A7" s="58"/>
      <c r="B7" s="52"/>
      <c r="C7" s="52"/>
      <c r="D7" s="52"/>
      <c r="E7" s="52"/>
      <c r="F7" s="52"/>
      <c r="G7" s="52"/>
      <c r="H7" s="52"/>
      <c r="I7" s="52"/>
      <c r="J7" s="53"/>
    </row>
    <row r="8" spans="1:12" x14ac:dyDescent="0.25">
      <c r="A8" s="58"/>
      <c r="B8" s="52" t="s">
        <v>263</v>
      </c>
      <c r="C8" s="52"/>
      <c r="D8" s="52"/>
      <c r="E8" s="52"/>
      <c r="F8" s="52"/>
      <c r="G8" s="52"/>
      <c r="H8" s="52"/>
      <c r="I8" s="52"/>
      <c r="J8" s="53"/>
    </row>
    <row r="9" spans="1:12" x14ac:dyDescent="0.25">
      <c r="A9" s="58"/>
      <c r="B9" s="52" t="s">
        <v>264</v>
      </c>
      <c r="C9" s="52"/>
      <c r="D9" s="52"/>
      <c r="E9" s="52"/>
      <c r="F9" s="52"/>
      <c r="G9" s="52"/>
      <c r="H9" s="52"/>
      <c r="I9" s="52"/>
      <c r="J9" s="53"/>
    </row>
    <row r="10" spans="1:12" x14ac:dyDescent="0.25">
      <c r="A10" s="58"/>
      <c r="B10" s="52"/>
      <c r="C10" s="52"/>
      <c r="D10" s="52"/>
      <c r="E10" s="52"/>
      <c r="F10" s="52"/>
      <c r="G10" s="52"/>
      <c r="H10" s="52"/>
      <c r="I10" s="52"/>
      <c r="J10" s="53"/>
    </row>
    <row r="11" spans="1:12" x14ac:dyDescent="0.25">
      <c r="A11" s="58"/>
      <c r="B11" s="63" t="s">
        <v>220</v>
      </c>
      <c r="C11" s="71" t="s">
        <v>267</v>
      </c>
      <c r="D11" s="52"/>
      <c r="E11" s="63"/>
      <c r="F11" s="71" t="s">
        <v>270</v>
      </c>
      <c r="G11" s="80"/>
      <c r="H11" s="85"/>
      <c r="I11" s="52"/>
      <c r="J11" s="53"/>
    </row>
    <row r="12" spans="1:12" x14ac:dyDescent="0.25">
      <c r="A12" s="58"/>
      <c r="B12" s="82" t="s">
        <v>265</v>
      </c>
      <c r="C12" s="75" t="s">
        <v>268</v>
      </c>
      <c r="D12" s="52"/>
      <c r="E12" s="67" t="s">
        <v>269</v>
      </c>
      <c r="F12" s="76" t="s">
        <v>271</v>
      </c>
      <c r="G12" s="81" t="s">
        <v>66</v>
      </c>
      <c r="H12" s="85"/>
      <c r="I12" s="52"/>
      <c r="J12" s="53"/>
    </row>
    <row r="13" spans="1:12" x14ac:dyDescent="0.25">
      <c r="A13" s="58"/>
      <c r="B13" s="67" t="s">
        <v>266</v>
      </c>
      <c r="C13" s="76" t="s">
        <v>74</v>
      </c>
      <c r="D13" s="52"/>
      <c r="E13" s="160">
        <v>41476</v>
      </c>
      <c r="F13" s="162">
        <v>2000</v>
      </c>
      <c r="G13" s="153">
        <v>0</v>
      </c>
      <c r="H13" s="149"/>
      <c r="I13" s="52"/>
      <c r="J13" s="53"/>
    </row>
    <row r="14" spans="1:12" x14ac:dyDescent="0.25">
      <c r="A14" s="58"/>
      <c r="B14" s="160">
        <v>41275</v>
      </c>
      <c r="C14" s="162">
        <v>35700</v>
      </c>
      <c r="D14" s="52"/>
      <c r="E14" s="150">
        <v>41159</v>
      </c>
      <c r="F14" s="121">
        <v>10000</v>
      </c>
      <c r="G14" s="123">
        <v>0</v>
      </c>
      <c r="H14" s="149"/>
      <c r="I14" s="52"/>
      <c r="J14" s="53"/>
    </row>
    <row r="15" spans="1:12" x14ac:dyDescent="0.25">
      <c r="A15" s="58"/>
      <c r="B15" s="150">
        <v>40909</v>
      </c>
      <c r="C15" s="121">
        <v>50300</v>
      </c>
      <c r="D15" s="52"/>
      <c r="E15" s="150">
        <v>40634</v>
      </c>
      <c r="F15" s="121">
        <v>100000</v>
      </c>
      <c r="G15" s="123">
        <v>20000</v>
      </c>
      <c r="H15" s="149"/>
      <c r="I15" s="52"/>
      <c r="J15" s="53"/>
    </row>
    <row r="16" spans="1:12" x14ac:dyDescent="0.25">
      <c r="A16" s="58"/>
      <c r="B16" s="150">
        <v>40544</v>
      </c>
      <c r="C16" s="121">
        <v>40300</v>
      </c>
      <c r="D16" s="52"/>
      <c r="E16" s="150">
        <v>40495</v>
      </c>
      <c r="F16" s="121">
        <v>40000</v>
      </c>
      <c r="G16" s="123">
        <v>0</v>
      </c>
      <c r="H16" s="149"/>
      <c r="I16" s="52"/>
      <c r="J16" s="53"/>
    </row>
    <row r="17" spans="1:10" x14ac:dyDescent="0.25">
      <c r="A17" s="58"/>
      <c r="B17" s="150">
        <v>40179</v>
      </c>
      <c r="C17" s="121">
        <v>32600</v>
      </c>
      <c r="D17" s="52"/>
      <c r="E17" s="150">
        <v>40223</v>
      </c>
      <c r="F17" s="121">
        <v>70000</v>
      </c>
      <c r="G17" s="123">
        <v>0</v>
      </c>
      <c r="H17" s="149"/>
      <c r="I17" s="52"/>
      <c r="J17" s="53"/>
    </row>
    <row r="18" spans="1:10" x14ac:dyDescent="0.25">
      <c r="A18" s="58"/>
      <c r="B18" s="161">
        <v>39814</v>
      </c>
      <c r="C18" s="122">
        <v>22500</v>
      </c>
      <c r="D18" s="52"/>
      <c r="E18" s="161">
        <v>39938</v>
      </c>
      <c r="F18" s="122">
        <v>12000</v>
      </c>
      <c r="G18" s="124">
        <v>0</v>
      </c>
      <c r="H18" s="149"/>
      <c r="I18" s="52"/>
      <c r="J18" s="53"/>
    </row>
    <row r="19" spans="1:10" x14ac:dyDescent="0.25">
      <c r="A19" s="58"/>
      <c r="B19" s="52"/>
      <c r="C19" s="52"/>
      <c r="D19" s="52"/>
      <c r="E19" s="52"/>
      <c r="F19" s="52"/>
      <c r="G19" s="52"/>
      <c r="H19" s="52"/>
      <c r="I19" s="52"/>
      <c r="J19" s="53"/>
    </row>
    <row r="20" spans="1:10" x14ac:dyDescent="0.25">
      <c r="A20" s="58"/>
      <c r="B20" s="163">
        <v>0.443</v>
      </c>
      <c r="C20" s="60" t="s">
        <v>272</v>
      </c>
      <c r="D20" s="60"/>
      <c r="E20" s="60"/>
      <c r="F20" s="61"/>
      <c r="G20" s="52"/>
      <c r="H20" s="52"/>
      <c r="I20" s="52"/>
      <c r="J20" s="53"/>
    </row>
    <row r="21" spans="1:10" x14ac:dyDescent="0.25">
      <c r="A21" s="58"/>
      <c r="B21" s="52"/>
      <c r="C21" s="52"/>
      <c r="D21" s="52"/>
      <c r="E21" s="52"/>
      <c r="F21" s="52"/>
      <c r="G21" s="52"/>
      <c r="H21" s="52"/>
      <c r="I21" s="52"/>
      <c r="J21" s="53"/>
    </row>
    <row r="22" spans="1:10" x14ac:dyDescent="0.25">
      <c r="A22" s="51" t="s">
        <v>7</v>
      </c>
      <c r="B22" s="52" t="s">
        <v>273</v>
      </c>
      <c r="C22" s="52"/>
      <c r="D22" s="52"/>
      <c r="E22" s="52"/>
      <c r="F22" s="52"/>
      <c r="G22" s="52"/>
      <c r="H22" s="52"/>
      <c r="I22" s="52"/>
      <c r="J22" s="53"/>
    </row>
    <row r="23" spans="1:10" x14ac:dyDescent="0.25">
      <c r="A23" s="51"/>
      <c r="B23" s="52"/>
      <c r="C23" s="52"/>
      <c r="D23" s="52"/>
      <c r="E23" s="52"/>
      <c r="F23" s="52"/>
      <c r="G23" s="52"/>
      <c r="H23" s="52"/>
      <c r="I23" s="52"/>
      <c r="J23" s="53"/>
    </row>
    <row r="24" spans="1:10" x14ac:dyDescent="0.25">
      <c r="A24" s="58"/>
      <c r="B24" s="52" t="s">
        <v>157</v>
      </c>
      <c r="C24" s="52"/>
      <c r="D24" s="52"/>
      <c r="E24" s="52"/>
      <c r="F24" s="52"/>
      <c r="G24" s="52"/>
      <c r="H24" s="52"/>
      <c r="I24" s="52"/>
      <c r="J24" s="53"/>
    </row>
    <row r="25" spans="1:10" x14ac:dyDescent="0.25">
      <c r="A25" s="58"/>
      <c r="B25" s="52"/>
      <c r="C25" s="52"/>
      <c r="D25" s="52"/>
      <c r="E25" s="52"/>
      <c r="F25" s="52"/>
      <c r="G25" s="52"/>
      <c r="H25" s="52"/>
      <c r="I25" s="52"/>
      <c r="J25" s="53"/>
    </row>
    <row r="26" spans="1:10" x14ac:dyDescent="0.25">
      <c r="A26" s="58"/>
      <c r="B26" s="164" t="s">
        <v>233</v>
      </c>
      <c r="C26" s="95"/>
      <c r="D26" s="52"/>
      <c r="E26" s="52"/>
      <c r="F26" s="52"/>
      <c r="G26" s="52"/>
      <c r="H26" s="52"/>
      <c r="I26" s="52"/>
      <c r="J26" s="53"/>
    </row>
    <row r="27" spans="1:10" x14ac:dyDescent="0.25">
      <c r="A27" s="58"/>
      <c r="B27" s="120" t="s">
        <v>234</v>
      </c>
      <c r="C27" s="86" t="s">
        <v>235</v>
      </c>
      <c r="D27" s="87" t="s">
        <v>11</v>
      </c>
      <c r="E27" s="86" t="s">
        <v>63</v>
      </c>
      <c r="F27" s="88" t="s">
        <v>64</v>
      </c>
      <c r="G27" s="52"/>
      <c r="H27" s="52"/>
      <c r="I27" s="52"/>
      <c r="J27" s="53"/>
    </row>
    <row r="28" spans="1:10" x14ac:dyDescent="0.25">
      <c r="A28" s="58"/>
      <c r="B28" s="143">
        <v>109318</v>
      </c>
      <c r="C28" s="96">
        <v>114876</v>
      </c>
      <c r="D28" s="85">
        <v>0.28000000000000003</v>
      </c>
      <c r="E28" s="75">
        <v>0.874</v>
      </c>
      <c r="F28" s="144">
        <v>110300</v>
      </c>
      <c r="G28" s="52"/>
      <c r="H28" s="52"/>
      <c r="I28" s="52"/>
      <c r="J28" s="53"/>
    </row>
    <row r="29" spans="1:10" x14ac:dyDescent="0.25">
      <c r="A29" s="58"/>
      <c r="B29" s="143">
        <v>114877</v>
      </c>
      <c r="C29" s="96">
        <v>120594</v>
      </c>
      <c r="D29" s="85">
        <v>0.28999999999999998</v>
      </c>
      <c r="E29" s="75">
        <v>0.879</v>
      </c>
      <c r="F29" s="144">
        <v>112550</v>
      </c>
      <c r="G29" s="52"/>
      <c r="H29" s="52"/>
      <c r="I29" s="52"/>
      <c r="J29" s="53"/>
    </row>
    <row r="30" spans="1:10" x14ac:dyDescent="0.25">
      <c r="A30" s="58"/>
      <c r="B30" s="143">
        <v>120595</v>
      </c>
      <c r="C30" s="96">
        <v>126476</v>
      </c>
      <c r="D30" s="159">
        <v>0.3</v>
      </c>
      <c r="E30" s="75">
        <v>0.88300000000000001</v>
      </c>
      <c r="F30" s="144">
        <v>114850</v>
      </c>
      <c r="G30" s="52"/>
      <c r="H30" s="52"/>
      <c r="I30" s="52"/>
      <c r="J30" s="53"/>
    </row>
    <row r="31" spans="1:10" x14ac:dyDescent="0.25">
      <c r="A31" s="58"/>
      <c r="B31" s="145">
        <v>126477</v>
      </c>
      <c r="C31" s="98">
        <v>132529</v>
      </c>
      <c r="D31" s="89">
        <v>0.31</v>
      </c>
      <c r="E31" s="76">
        <v>0.88700000000000001</v>
      </c>
      <c r="F31" s="146">
        <v>117200</v>
      </c>
      <c r="G31" s="52"/>
      <c r="H31" s="52"/>
      <c r="I31" s="52"/>
      <c r="J31" s="53"/>
    </row>
    <row r="32" spans="1:10" ht="15.75" thickBot="1" x14ac:dyDescent="0.3">
      <c r="A32" s="100"/>
      <c r="B32" s="101"/>
      <c r="C32" s="101"/>
      <c r="D32" s="101"/>
      <c r="E32" s="101"/>
      <c r="F32" s="101"/>
      <c r="G32" s="101"/>
      <c r="H32" s="101"/>
      <c r="I32" s="101"/>
      <c r="J32" s="102"/>
    </row>
  </sheetData>
  <mergeCells count="1">
    <mergeCell ref="I1:J1"/>
  </mergeCells>
  <hyperlinks>
    <hyperlink ref="I1" location="TOC!A1" display="Return to TOC" xr:uid="{5516BA95-8A11-4E20-94F8-275909B20965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80524-3043-48DA-919F-9A4B4FBB5FB5}">
  <sheetPr codeName="Sheet12"/>
  <dimension ref="A1:L52"/>
  <sheetViews>
    <sheetView workbookViewId="0"/>
  </sheetViews>
  <sheetFormatPr defaultRowHeight="15" x14ac:dyDescent="0.25"/>
  <cols>
    <col min="1" max="1" width="13.5703125" bestFit="1" customWidth="1"/>
    <col min="2" max="2" width="10.7109375" customWidth="1"/>
    <col min="3" max="3" width="11.140625" customWidth="1"/>
    <col min="4" max="4" width="10.7109375" bestFit="1" customWidth="1"/>
    <col min="5" max="5" width="15.28515625" customWidth="1"/>
    <col min="6" max="6" width="15.28515625" bestFit="1" customWidth="1"/>
    <col min="8" max="8" width="9.7109375" bestFit="1" customWidth="1"/>
    <col min="9" max="9" width="9.28515625" bestFit="1" customWidth="1"/>
    <col min="10" max="10" width="4.5703125" customWidth="1"/>
    <col min="11" max="11" width="2.7109375" customWidth="1"/>
    <col min="12" max="12" width="10.5703125" customWidth="1"/>
    <col min="13" max="13" width="11.5703125" customWidth="1"/>
    <col min="14" max="14" width="12" bestFit="1" customWidth="1"/>
    <col min="15" max="15" width="10.85546875" bestFit="1" customWidth="1"/>
  </cols>
  <sheetData>
    <row r="1" spans="1:12" x14ac:dyDescent="0.25">
      <c r="A1" s="103" t="s">
        <v>3</v>
      </c>
      <c r="B1" s="104" t="s">
        <v>12</v>
      </c>
      <c r="C1" s="104"/>
      <c r="D1" s="105"/>
      <c r="E1" s="104"/>
      <c r="F1" s="104"/>
      <c r="G1" s="104"/>
      <c r="H1" s="104"/>
      <c r="I1" s="197" t="s">
        <v>8</v>
      </c>
      <c r="J1" s="198"/>
      <c r="L1" s="6" t="s">
        <v>9</v>
      </c>
    </row>
    <row r="2" spans="1:12" x14ac:dyDescent="0.25">
      <c r="A2" s="51" t="s">
        <v>4</v>
      </c>
      <c r="B2" s="52" t="s">
        <v>274</v>
      </c>
      <c r="C2" s="52"/>
      <c r="D2" s="52"/>
      <c r="E2" s="52"/>
      <c r="F2" s="52"/>
      <c r="G2" s="52"/>
      <c r="H2" s="52"/>
      <c r="I2" s="52"/>
      <c r="J2" s="53"/>
    </row>
    <row r="3" spans="1:12" x14ac:dyDescent="0.25">
      <c r="A3" s="51" t="s">
        <v>5</v>
      </c>
      <c r="B3" s="52" t="s">
        <v>134</v>
      </c>
      <c r="C3" s="52"/>
      <c r="D3" s="52"/>
      <c r="E3" s="52"/>
      <c r="F3" s="52"/>
      <c r="G3" s="52"/>
      <c r="H3" s="52"/>
      <c r="I3" s="52"/>
      <c r="J3" s="53"/>
    </row>
    <row r="4" spans="1:12" x14ac:dyDescent="0.25">
      <c r="A4" s="54"/>
      <c r="B4" s="55"/>
      <c r="C4" s="55"/>
      <c r="D4" s="55"/>
      <c r="E4" s="55"/>
      <c r="F4" s="55"/>
      <c r="G4" s="55"/>
      <c r="H4" s="55"/>
      <c r="I4" s="55"/>
      <c r="J4" s="56"/>
    </row>
    <row r="5" spans="1:12" x14ac:dyDescent="0.25">
      <c r="A5" s="57" t="s">
        <v>6</v>
      </c>
      <c r="B5" s="52" t="s">
        <v>275</v>
      </c>
      <c r="C5" s="52"/>
      <c r="D5" s="52"/>
      <c r="E5" s="52"/>
      <c r="F5" s="52"/>
      <c r="G5" s="52"/>
      <c r="H5" s="52"/>
      <c r="I5" s="52"/>
      <c r="J5" s="53"/>
    </row>
    <row r="6" spans="1:12" x14ac:dyDescent="0.25">
      <c r="A6" s="58"/>
      <c r="B6" s="52" t="s">
        <v>276</v>
      </c>
      <c r="C6" s="52"/>
      <c r="D6" s="52"/>
      <c r="E6" s="52"/>
      <c r="F6" s="52"/>
      <c r="G6" s="52"/>
      <c r="H6" s="52"/>
      <c r="I6" s="52"/>
      <c r="J6" s="53"/>
    </row>
    <row r="7" spans="1:12" x14ac:dyDescent="0.25">
      <c r="A7" s="58"/>
      <c r="B7" s="52"/>
      <c r="C7" s="52"/>
      <c r="D7" s="52"/>
      <c r="E7" s="52"/>
      <c r="F7" s="52"/>
      <c r="G7" s="52"/>
      <c r="H7" s="52"/>
      <c r="I7" s="52"/>
      <c r="J7" s="53"/>
    </row>
    <row r="8" spans="1:12" x14ac:dyDescent="0.25">
      <c r="A8" s="58"/>
      <c r="B8" s="64" t="s">
        <v>245</v>
      </c>
      <c r="C8" s="65"/>
      <c r="D8" s="71" t="s">
        <v>220</v>
      </c>
      <c r="E8" s="71" t="s">
        <v>277</v>
      </c>
      <c r="F8" s="80" t="s">
        <v>277</v>
      </c>
      <c r="G8" s="52"/>
      <c r="H8" s="52"/>
      <c r="I8" s="52"/>
      <c r="J8" s="53"/>
    </row>
    <row r="9" spans="1:12" x14ac:dyDescent="0.25">
      <c r="A9" s="58"/>
      <c r="B9" s="67" t="s">
        <v>244</v>
      </c>
      <c r="C9" s="89" t="s">
        <v>246</v>
      </c>
      <c r="D9" s="76" t="s">
        <v>2</v>
      </c>
      <c r="E9" s="76" t="s">
        <v>278</v>
      </c>
      <c r="F9" s="81" t="s">
        <v>279</v>
      </c>
      <c r="G9" s="52"/>
      <c r="H9" s="52"/>
      <c r="I9" s="52"/>
      <c r="J9" s="53"/>
    </row>
    <row r="10" spans="1:12" x14ac:dyDescent="0.25">
      <c r="A10" s="58"/>
      <c r="B10" s="160">
        <v>40238</v>
      </c>
      <c r="C10" s="165">
        <v>40602</v>
      </c>
      <c r="D10" s="71" t="s">
        <v>21</v>
      </c>
      <c r="E10" s="162">
        <v>1500000</v>
      </c>
      <c r="F10" s="153">
        <v>600000</v>
      </c>
      <c r="G10" s="52"/>
      <c r="H10" s="52"/>
      <c r="I10" s="52"/>
      <c r="J10" s="53"/>
    </row>
    <row r="11" spans="1:12" x14ac:dyDescent="0.25">
      <c r="A11" s="58"/>
      <c r="B11" s="150">
        <v>40603</v>
      </c>
      <c r="C11" s="148">
        <v>40968</v>
      </c>
      <c r="D11" s="75" t="s">
        <v>21</v>
      </c>
      <c r="E11" s="121">
        <v>400000</v>
      </c>
      <c r="F11" s="123">
        <v>400000</v>
      </c>
      <c r="G11" s="52"/>
      <c r="H11" s="52"/>
      <c r="I11" s="52"/>
      <c r="J11" s="53"/>
    </row>
    <row r="12" spans="1:12" x14ac:dyDescent="0.25">
      <c r="A12" s="58"/>
      <c r="B12" s="150">
        <v>40969</v>
      </c>
      <c r="C12" s="148">
        <v>41333</v>
      </c>
      <c r="D12" s="75" t="s">
        <v>21</v>
      </c>
      <c r="E12" s="121">
        <v>350000</v>
      </c>
      <c r="F12" s="123">
        <v>2000000</v>
      </c>
      <c r="G12" s="52"/>
      <c r="H12" s="52"/>
      <c r="I12" s="52"/>
      <c r="J12" s="53"/>
    </row>
    <row r="13" spans="1:12" x14ac:dyDescent="0.25">
      <c r="A13" s="58"/>
      <c r="B13" s="161">
        <v>41334</v>
      </c>
      <c r="C13" s="166">
        <v>41698</v>
      </c>
      <c r="D13" s="76" t="s">
        <v>21</v>
      </c>
      <c r="E13" s="122">
        <v>150000</v>
      </c>
      <c r="F13" s="124">
        <v>20000</v>
      </c>
      <c r="G13" s="52"/>
      <c r="H13" s="52"/>
      <c r="I13" s="52"/>
      <c r="J13" s="53"/>
    </row>
    <row r="14" spans="1:12" x14ac:dyDescent="0.25">
      <c r="A14" s="58"/>
      <c r="B14" s="52"/>
      <c r="C14" s="52"/>
      <c r="D14" s="52"/>
      <c r="E14" s="52"/>
      <c r="F14" s="52"/>
      <c r="G14" s="52"/>
      <c r="H14" s="52"/>
      <c r="I14" s="52"/>
      <c r="J14" s="53"/>
    </row>
    <row r="15" spans="1:12" x14ac:dyDescent="0.25">
      <c r="A15" s="58"/>
      <c r="B15" s="52" t="s">
        <v>280</v>
      </c>
      <c r="C15" s="52"/>
      <c r="D15" s="52"/>
      <c r="E15" s="52"/>
      <c r="F15" s="52"/>
      <c r="G15" s="52"/>
      <c r="H15" s="52"/>
      <c r="I15" s="52"/>
      <c r="J15" s="53"/>
    </row>
    <row r="16" spans="1:12" x14ac:dyDescent="0.25">
      <c r="A16" s="58"/>
      <c r="B16" s="52"/>
      <c r="C16" s="52"/>
      <c r="D16" s="52"/>
      <c r="E16" s="52"/>
      <c r="F16" s="52"/>
      <c r="G16" s="52"/>
      <c r="H16" s="52"/>
      <c r="I16" s="52"/>
      <c r="J16" s="53"/>
    </row>
    <row r="17" spans="1:10" x14ac:dyDescent="0.25">
      <c r="A17" s="58"/>
      <c r="B17" s="52"/>
      <c r="C17" s="52"/>
      <c r="D17" s="120" t="s">
        <v>269</v>
      </c>
      <c r="E17" s="86" t="s">
        <v>278</v>
      </c>
      <c r="F17" s="88" t="s">
        <v>279</v>
      </c>
      <c r="G17" s="52"/>
      <c r="H17" s="52"/>
      <c r="I17" s="52"/>
      <c r="J17" s="53"/>
    </row>
    <row r="18" spans="1:10" x14ac:dyDescent="0.25">
      <c r="A18" s="58"/>
      <c r="B18" s="52"/>
      <c r="C18" s="52"/>
      <c r="D18" s="150">
        <v>40359</v>
      </c>
      <c r="E18" s="121">
        <v>700000</v>
      </c>
      <c r="F18" s="123">
        <v>500000</v>
      </c>
      <c r="G18" s="52"/>
      <c r="H18" s="52"/>
      <c r="I18" s="52"/>
      <c r="J18" s="53"/>
    </row>
    <row r="19" spans="1:10" x14ac:dyDescent="0.25">
      <c r="A19" s="58"/>
      <c r="B19" s="52"/>
      <c r="C19" s="52"/>
      <c r="D19" s="150">
        <v>40908</v>
      </c>
      <c r="E19" s="121">
        <v>150000</v>
      </c>
      <c r="F19" s="123">
        <v>200000</v>
      </c>
      <c r="G19" s="52"/>
      <c r="H19" s="52"/>
      <c r="I19" s="52"/>
      <c r="J19" s="53"/>
    </row>
    <row r="20" spans="1:10" x14ac:dyDescent="0.25">
      <c r="A20" s="58"/>
      <c r="B20" s="52"/>
      <c r="C20" s="52"/>
      <c r="D20" s="161">
        <v>41004</v>
      </c>
      <c r="E20" s="122">
        <v>55000</v>
      </c>
      <c r="F20" s="124">
        <v>60000</v>
      </c>
      <c r="G20" s="52"/>
      <c r="H20" s="52"/>
      <c r="I20" s="52"/>
      <c r="J20" s="53"/>
    </row>
    <row r="21" spans="1:10" x14ac:dyDescent="0.25">
      <c r="A21" s="58"/>
      <c r="B21" s="52"/>
      <c r="C21" s="52"/>
      <c r="D21" s="52"/>
      <c r="E21" s="52"/>
      <c r="F21" s="52"/>
      <c r="G21" s="52"/>
      <c r="H21" s="52"/>
      <c r="I21" s="52"/>
      <c r="J21" s="53"/>
    </row>
    <row r="22" spans="1:10" x14ac:dyDescent="0.25">
      <c r="A22" s="58"/>
      <c r="B22" s="167">
        <v>800000</v>
      </c>
      <c r="C22" s="60" t="s">
        <v>216</v>
      </c>
      <c r="D22" s="60"/>
      <c r="E22" s="61"/>
      <c r="F22" s="52"/>
      <c r="G22" s="52"/>
      <c r="H22" s="52"/>
      <c r="I22" s="52"/>
      <c r="J22" s="53"/>
    </row>
    <row r="23" spans="1:10" x14ac:dyDescent="0.25">
      <c r="A23" s="58"/>
      <c r="B23" s="168">
        <v>0.8</v>
      </c>
      <c r="C23" s="60" t="s">
        <v>281</v>
      </c>
      <c r="D23" s="60"/>
      <c r="E23" s="61"/>
      <c r="F23" s="52"/>
      <c r="G23" s="52"/>
      <c r="H23" s="52"/>
      <c r="I23" s="52"/>
      <c r="J23" s="53"/>
    </row>
    <row r="24" spans="1:10" x14ac:dyDescent="0.25">
      <c r="A24" s="58"/>
      <c r="B24" s="52"/>
      <c r="C24" s="52"/>
      <c r="D24" s="52"/>
      <c r="E24" s="52"/>
      <c r="F24" s="52"/>
      <c r="G24" s="52"/>
      <c r="H24" s="52"/>
      <c r="I24" s="52"/>
      <c r="J24" s="53"/>
    </row>
    <row r="25" spans="1:10" x14ac:dyDescent="0.25">
      <c r="A25" s="58"/>
      <c r="B25" s="52" t="s">
        <v>282</v>
      </c>
      <c r="C25" s="52"/>
      <c r="D25" s="52"/>
      <c r="E25" s="52"/>
      <c r="F25" s="52"/>
      <c r="G25" s="52"/>
      <c r="H25" s="52"/>
      <c r="I25" s="52"/>
      <c r="J25" s="53"/>
    </row>
    <row r="26" spans="1:10" x14ac:dyDescent="0.25">
      <c r="A26" s="58"/>
      <c r="B26" s="52" t="s">
        <v>283</v>
      </c>
      <c r="C26" s="52"/>
      <c r="D26" s="52"/>
      <c r="E26" s="52"/>
      <c r="F26" s="52"/>
      <c r="G26" s="52"/>
      <c r="H26" s="52"/>
      <c r="I26" s="52"/>
      <c r="J26" s="53"/>
    </row>
    <row r="27" spans="1:10" x14ac:dyDescent="0.25">
      <c r="A27" s="58"/>
      <c r="B27" s="52"/>
      <c r="C27" s="52"/>
      <c r="D27" s="52"/>
      <c r="E27" s="52"/>
      <c r="F27" s="52"/>
      <c r="G27" s="52"/>
      <c r="H27" s="52"/>
      <c r="I27" s="52"/>
      <c r="J27" s="53"/>
    </row>
    <row r="28" spans="1:10" x14ac:dyDescent="0.25">
      <c r="A28" s="51" t="s">
        <v>7</v>
      </c>
      <c r="B28" s="52" t="s">
        <v>284</v>
      </c>
      <c r="C28" s="52"/>
      <c r="D28" s="52"/>
      <c r="E28" s="52"/>
      <c r="F28" s="52"/>
      <c r="G28" s="52"/>
      <c r="H28" s="52"/>
      <c r="I28" s="52"/>
      <c r="J28" s="53"/>
    </row>
    <row r="29" spans="1:10" x14ac:dyDescent="0.25">
      <c r="A29" s="58"/>
      <c r="B29" s="52" t="s">
        <v>285</v>
      </c>
      <c r="C29" s="52"/>
      <c r="D29" s="52"/>
      <c r="E29" s="52"/>
      <c r="F29" s="52"/>
      <c r="G29" s="52"/>
      <c r="H29" s="52"/>
      <c r="I29" s="52"/>
      <c r="J29" s="53"/>
    </row>
    <row r="30" spans="1:10" x14ac:dyDescent="0.25">
      <c r="A30" s="58"/>
      <c r="B30" s="52"/>
      <c r="C30" s="52"/>
      <c r="D30" s="52"/>
      <c r="E30" s="52"/>
      <c r="F30" s="52"/>
      <c r="G30" s="52"/>
      <c r="H30" s="52"/>
      <c r="I30" s="52"/>
      <c r="J30" s="53"/>
    </row>
    <row r="31" spans="1:10" x14ac:dyDescent="0.25">
      <c r="A31" s="58"/>
      <c r="B31" s="52" t="s">
        <v>157</v>
      </c>
      <c r="C31" s="52"/>
      <c r="D31" s="52"/>
      <c r="E31" s="52"/>
      <c r="F31" s="52"/>
      <c r="G31" s="52"/>
      <c r="H31" s="52"/>
      <c r="I31" s="52"/>
      <c r="J31" s="53"/>
    </row>
    <row r="32" spans="1:10" x14ac:dyDescent="0.25">
      <c r="A32" s="58"/>
      <c r="B32" s="52"/>
      <c r="C32" s="52"/>
      <c r="D32" s="52"/>
      <c r="E32" s="52"/>
      <c r="F32" s="52"/>
      <c r="G32" s="52"/>
      <c r="H32" s="52"/>
      <c r="I32" s="52"/>
      <c r="J32" s="53"/>
    </row>
    <row r="33" spans="1:10" x14ac:dyDescent="0.25">
      <c r="A33" s="58"/>
      <c r="B33" s="137" t="s">
        <v>230</v>
      </c>
      <c r="C33" s="137"/>
      <c r="D33" s="137"/>
      <c r="E33" s="137"/>
      <c r="F33" s="137"/>
      <c r="G33" s="137"/>
      <c r="H33" s="137"/>
      <c r="I33" s="137"/>
      <c r="J33" s="53"/>
    </row>
    <row r="34" spans="1:10" x14ac:dyDescent="0.25">
      <c r="A34" s="58"/>
      <c r="B34" s="52"/>
      <c r="C34" s="52"/>
      <c r="D34" s="90" t="s">
        <v>228</v>
      </c>
      <c r="E34" s="91"/>
      <c r="F34" s="91"/>
      <c r="G34" s="91"/>
      <c r="H34" s="138"/>
      <c r="I34" s="52"/>
      <c r="J34" s="53"/>
    </row>
    <row r="35" spans="1:10" x14ac:dyDescent="0.25">
      <c r="A35" s="58"/>
      <c r="B35" s="71" t="s">
        <v>2</v>
      </c>
      <c r="C35" s="71" t="s">
        <v>21</v>
      </c>
      <c r="D35" s="130" t="s">
        <v>90</v>
      </c>
      <c r="E35" s="130" t="s">
        <v>224</v>
      </c>
      <c r="F35" s="130" t="s">
        <v>225</v>
      </c>
      <c r="G35" s="130" t="s">
        <v>226</v>
      </c>
      <c r="H35" s="80" t="s">
        <v>227</v>
      </c>
      <c r="I35" s="52"/>
      <c r="J35" s="53"/>
    </row>
    <row r="36" spans="1:10" x14ac:dyDescent="0.25">
      <c r="A36" s="58"/>
      <c r="B36" s="86" t="s">
        <v>222</v>
      </c>
      <c r="C36" s="108">
        <v>1</v>
      </c>
      <c r="D36" s="139">
        <v>1.24</v>
      </c>
      <c r="E36" s="139">
        <v>1.51</v>
      </c>
      <c r="F36" s="139">
        <v>1.59</v>
      </c>
      <c r="G36" s="139">
        <v>2.0299999999999998</v>
      </c>
      <c r="H36" s="140">
        <v>2.39</v>
      </c>
      <c r="I36" s="52"/>
      <c r="J36" s="53"/>
    </row>
    <row r="37" spans="1:10" x14ac:dyDescent="0.25">
      <c r="A37" s="58"/>
      <c r="B37" s="76" t="s">
        <v>223</v>
      </c>
      <c r="C37" s="97">
        <v>1</v>
      </c>
      <c r="D37" s="141">
        <v>0.72</v>
      </c>
      <c r="E37" s="141">
        <v>0.49</v>
      </c>
      <c r="F37" s="141">
        <v>0.43</v>
      </c>
      <c r="G37" s="141">
        <v>0.35</v>
      </c>
      <c r="H37" s="142">
        <v>0.22</v>
      </c>
      <c r="I37" s="52"/>
      <c r="J37" s="53"/>
    </row>
    <row r="38" spans="1:10" x14ac:dyDescent="0.25">
      <c r="A38" s="58"/>
      <c r="B38" s="52"/>
      <c r="C38" s="52"/>
      <c r="D38" s="52"/>
      <c r="E38" s="52"/>
      <c r="F38" s="52"/>
      <c r="G38" s="52"/>
      <c r="H38" s="52"/>
      <c r="I38" s="52"/>
      <c r="J38" s="53"/>
    </row>
    <row r="39" spans="1:10" x14ac:dyDescent="0.25">
      <c r="A39" s="58"/>
      <c r="B39" s="137" t="s">
        <v>229</v>
      </c>
      <c r="C39" s="95"/>
      <c r="D39" s="95"/>
      <c r="E39" s="52"/>
      <c r="F39" s="137" t="s">
        <v>231</v>
      </c>
      <c r="G39" s="95"/>
      <c r="H39" s="95"/>
      <c r="I39" s="95"/>
      <c r="J39" s="53"/>
    </row>
    <row r="40" spans="1:10" x14ac:dyDescent="0.25">
      <c r="A40" s="58"/>
      <c r="B40" s="63" t="s">
        <v>220</v>
      </c>
      <c r="C40" s="71" t="s">
        <v>104</v>
      </c>
      <c r="D40" s="80" t="s">
        <v>104</v>
      </c>
      <c r="E40" s="52"/>
      <c r="F40" s="120" t="s">
        <v>232</v>
      </c>
      <c r="G40" s="86" t="s">
        <v>154</v>
      </c>
      <c r="H40" s="86" t="s">
        <v>83</v>
      </c>
      <c r="I40" s="88" t="s">
        <v>84</v>
      </c>
      <c r="J40" s="53"/>
    </row>
    <row r="41" spans="1:10" x14ac:dyDescent="0.25">
      <c r="A41" s="58"/>
      <c r="B41" s="67" t="s">
        <v>221</v>
      </c>
      <c r="C41" s="76" t="s">
        <v>105</v>
      </c>
      <c r="D41" s="81" t="s">
        <v>106</v>
      </c>
      <c r="E41" s="52"/>
      <c r="F41" s="82">
        <v>18</v>
      </c>
      <c r="G41" s="75">
        <v>0.71799999999999997</v>
      </c>
      <c r="H41" s="126">
        <v>0.56000000000000005</v>
      </c>
      <c r="I41" s="83">
        <v>0.42499999999999999</v>
      </c>
      <c r="J41" s="53"/>
    </row>
    <row r="42" spans="1:10" x14ac:dyDescent="0.25">
      <c r="A42" s="58"/>
      <c r="B42" s="82" t="s">
        <v>154</v>
      </c>
      <c r="C42" s="75">
        <v>0.88200000000000001</v>
      </c>
      <c r="D42" s="83">
        <v>0.90100000000000002</v>
      </c>
      <c r="E42" s="52"/>
      <c r="F42" s="82">
        <v>21</v>
      </c>
      <c r="G42" s="75">
        <v>0.67500000000000004</v>
      </c>
      <c r="H42" s="75">
        <v>0.53500000000000003</v>
      </c>
      <c r="I42" s="83">
        <v>0.40400000000000003</v>
      </c>
      <c r="J42" s="53"/>
    </row>
    <row r="43" spans="1:10" x14ac:dyDescent="0.25">
      <c r="A43" s="58"/>
      <c r="B43" s="82" t="s">
        <v>83</v>
      </c>
      <c r="C43" s="75">
        <v>0.82799999999999996</v>
      </c>
      <c r="D43" s="83">
        <v>0.85399999999999998</v>
      </c>
      <c r="E43" s="52"/>
      <c r="F43" s="82">
        <v>24</v>
      </c>
      <c r="G43" s="75">
        <v>0.63500000000000001</v>
      </c>
      <c r="H43" s="75">
        <v>0.497</v>
      </c>
      <c r="I43" s="83">
        <v>0.377</v>
      </c>
      <c r="J43" s="53"/>
    </row>
    <row r="44" spans="1:10" x14ac:dyDescent="0.25">
      <c r="A44" s="58"/>
      <c r="B44" s="67" t="s">
        <v>84</v>
      </c>
      <c r="C44" s="76">
        <v>0.77700000000000002</v>
      </c>
      <c r="D44" s="158">
        <v>0.81</v>
      </c>
      <c r="E44" s="52"/>
      <c r="F44" s="67">
        <v>27</v>
      </c>
      <c r="G44" s="76">
        <v>0.59599999999999997</v>
      </c>
      <c r="H44" s="76">
        <v>0.46100000000000002</v>
      </c>
      <c r="I44" s="81">
        <v>0.35099999999999998</v>
      </c>
      <c r="J44" s="53"/>
    </row>
    <row r="45" spans="1:10" x14ac:dyDescent="0.25">
      <c r="A45" s="58"/>
      <c r="B45" s="52"/>
      <c r="C45" s="52"/>
      <c r="D45" s="52"/>
      <c r="E45" s="52"/>
      <c r="F45" s="52"/>
      <c r="G45" s="52"/>
      <c r="H45" s="52"/>
      <c r="I45" s="52"/>
      <c r="J45" s="53"/>
    </row>
    <row r="46" spans="1:10" x14ac:dyDescent="0.25">
      <c r="A46" s="58"/>
      <c r="B46" s="164" t="s">
        <v>233</v>
      </c>
      <c r="C46" s="95"/>
      <c r="D46" s="52"/>
      <c r="E46" s="52"/>
      <c r="F46" s="52"/>
      <c r="G46" s="52"/>
      <c r="H46" s="52"/>
      <c r="I46" s="52"/>
      <c r="J46" s="53"/>
    </row>
    <row r="47" spans="1:10" x14ac:dyDescent="0.25">
      <c r="A47" s="58"/>
      <c r="B47" s="120" t="s">
        <v>234</v>
      </c>
      <c r="C47" s="86" t="s">
        <v>235</v>
      </c>
      <c r="D47" s="87" t="s">
        <v>11</v>
      </c>
      <c r="E47" s="86" t="s">
        <v>63</v>
      </c>
      <c r="F47" s="88" t="s">
        <v>64</v>
      </c>
      <c r="G47" s="52"/>
      <c r="H47" s="52"/>
      <c r="I47" s="52"/>
      <c r="J47" s="53"/>
    </row>
    <row r="48" spans="1:10" x14ac:dyDescent="0.25">
      <c r="A48" s="58"/>
      <c r="B48" s="143">
        <v>1358658</v>
      </c>
      <c r="C48" s="96">
        <v>1458466</v>
      </c>
      <c r="D48" s="85">
        <v>0.83</v>
      </c>
      <c r="E48" s="75">
        <v>0.995</v>
      </c>
      <c r="F48" s="144">
        <v>488500</v>
      </c>
      <c r="G48" s="52"/>
      <c r="H48" s="52"/>
      <c r="I48" s="52"/>
      <c r="J48" s="53"/>
    </row>
    <row r="49" spans="1:10" x14ac:dyDescent="0.25">
      <c r="A49" s="58"/>
      <c r="B49" s="143">
        <v>1458467</v>
      </c>
      <c r="C49" s="96">
        <v>1571154</v>
      </c>
      <c r="D49" s="85">
        <v>0.84</v>
      </c>
      <c r="E49" s="75">
        <v>0.995</v>
      </c>
      <c r="F49" s="144">
        <v>518500</v>
      </c>
      <c r="G49" s="52"/>
      <c r="H49" s="52"/>
      <c r="I49" s="52"/>
      <c r="J49" s="53"/>
    </row>
    <row r="50" spans="1:10" x14ac:dyDescent="0.25">
      <c r="A50" s="58"/>
      <c r="B50" s="143">
        <v>1571155</v>
      </c>
      <c r="C50" s="96">
        <v>1699386</v>
      </c>
      <c r="D50" s="159">
        <v>0.85</v>
      </c>
      <c r="E50" s="75">
        <v>0.996</v>
      </c>
      <c r="F50" s="144">
        <v>552350</v>
      </c>
      <c r="G50" s="52"/>
      <c r="H50" s="52"/>
      <c r="I50" s="52"/>
      <c r="J50" s="53"/>
    </row>
    <row r="51" spans="1:10" x14ac:dyDescent="0.25">
      <c r="A51" s="58"/>
      <c r="B51" s="145">
        <v>1699387</v>
      </c>
      <c r="C51" s="98">
        <v>1846614</v>
      </c>
      <c r="D51" s="89">
        <v>0.86</v>
      </c>
      <c r="E51" s="76">
        <v>0.997</v>
      </c>
      <c r="F51" s="146">
        <v>590800</v>
      </c>
      <c r="G51" s="52"/>
      <c r="H51" s="52"/>
      <c r="I51" s="52"/>
      <c r="J51" s="53"/>
    </row>
    <row r="52" spans="1:10" ht="15.75" thickBot="1" x14ac:dyDescent="0.3">
      <c r="A52" s="100"/>
      <c r="B52" s="101"/>
      <c r="C52" s="101"/>
      <c r="D52" s="101"/>
      <c r="E52" s="101"/>
      <c r="F52" s="101"/>
      <c r="G52" s="101"/>
      <c r="H52" s="101"/>
      <c r="I52" s="101"/>
      <c r="J52" s="102"/>
    </row>
  </sheetData>
  <mergeCells count="1">
    <mergeCell ref="I1:J1"/>
  </mergeCells>
  <hyperlinks>
    <hyperlink ref="I1" location="TOC!A1" display="Return to TOC" xr:uid="{E49B1132-18A8-493A-9462-AB5513BCE417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6EA33-B748-40B2-AD3A-990E4B6BDBA0}">
  <sheetPr codeName="Sheet13"/>
  <dimension ref="A1:K47"/>
  <sheetViews>
    <sheetView workbookViewId="0"/>
  </sheetViews>
  <sheetFormatPr defaultRowHeight="15" x14ac:dyDescent="0.25"/>
  <cols>
    <col min="1" max="1" width="14" bestFit="1" customWidth="1"/>
    <col min="2" max="2" width="10.85546875" customWidth="1"/>
    <col min="3" max="3" width="11.5703125" customWidth="1"/>
    <col min="4" max="4" width="10.140625" bestFit="1" customWidth="1"/>
    <col min="9" max="9" width="10.5703125" customWidth="1"/>
    <col min="10" max="10" width="2.7109375" customWidth="1"/>
    <col min="11" max="11" width="10.85546875" customWidth="1"/>
    <col min="12" max="12" width="10.28515625" customWidth="1"/>
  </cols>
  <sheetData>
    <row r="1" spans="1:11" x14ac:dyDescent="0.25">
      <c r="A1" s="103" t="s">
        <v>3</v>
      </c>
      <c r="B1" s="104" t="s">
        <v>12</v>
      </c>
      <c r="C1" s="104"/>
      <c r="D1" s="105"/>
      <c r="E1" s="104"/>
      <c r="F1" s="104"/>
      <c r="G1" s="104"/>
      <c r="H1" s="197" t="s">
        <v>8</v>
      </c>
      <c r="I1" s="198"/>
      <c r="K1" s="6" t="s">
        <v>9</v>
      </c>
    </row>
    <row r="2" spans="1:11" x14ac:dyDescent="0.25">
      <c r="A2" s="51" t="s">
        <v>4</v>
      </c>
      <c r="B2" s="52" t="s">
        <v>286</v>
      </c>
      <c r="C2" s="52"/>
      <c r="D2" s="52"/>
      <c r="E2" s="52"/>
      <c r="F2" s="52"/>
      <c r="G2" s="52"/>
      <c r="H2" s="52"/>
      <c r="I2" s="53"/>
    </row>
    <row r="3" spans="1:11" x14ac:dyDescent="0.25">
      <c r="A3" s="51" t="s">
        <v>5</v>
      </c>
      <c r="B3" s="52" t="s">
        <v>287</v>
      </c>
      <c r="C3" s="52"/>
      <c r="D3" s="52"/>
      <c r="E3" s="52"/>
      <c r="F3" s="52"/>
      <c r="G3" s="52"/>
      <c r="H3" s="52"/>
      <c r="I3" s="53"/>
    </row>
    <row r="4" spans="1:11" x14ac:dyDescent="0.25">
      <c r="A4" s="54"/>
      <c r="B4" s="55"/>
      <c r="C4" s="55"/>
      <c r="D4" s="55"/>
      <c r="E4" s="55"/>
      <c r="F4" s="55"/>
      <c r="G4" s="55"/>
      <c r="H4" s="55"/>
      <c r="I4" s="56"/>
    </row>
    <row r="5" spans="1:11" x14ac:dyDescent="0.25">
      <c r="A5" s="57" t="s">
        <v>6</v>
      </c>
      <c r="B5" s="52" t="s">
        <v>288</v>
      </c>
      <c r="C5" s="52"/>
      <c r="D5" s="52"/>
      <c r="E5" s="52"/>
      <c r="F5" s="52"/>
      <c r="G5" s="52"/>
      <c r="H5" s="52"/>
      <c r="I5" s="53"/>
    </row>
    <row r="6" spans="1:11" x14ac:dyDescent="0.25">
      <c r="A6" s="58"/>
      <c r="B6" s="52"/>
      <c r="C6" s="52"/>
      <c r="D6" s="52"/>
      <c r="E6" s="52"/>
      <c r="F6" s="52"/>
      <c r="G6" s="52"/>
      <c r="H6" s="52"/>
      <c r="I6" s="53"/>
    </row>
    <row r="7" spans="1:11" x14ac:dyDescent="0.25">
      <c r="A7" s="58"/>
      <c r="B7" s="52" t="s">
        <v>289</v>
      </c>
      <c r="C7" s="52"/>
      <c r="D7" s="52"/>
      <c r="E7" s="52"/>
      <c r="F7" s="52"/>
      <c r="G7" s="52"/>
      <c r="H7" s="52"/>
      <c r="I7" s="53"/>
    </row>
    <row r="8" spans="1:11" x14ac:dyDescent="0.25">
      <c r="A8" s="58"/>
      <c r="B8" s="169" t="s">
        <v>290</v>
      </c>
      <c r="C8" s="52"/>
      <c r="D8" s="52"/>
      <c r="E8" s="52"/>
      <c r="F8" s="52"/>
      <c r="G8" s="52"/>
      <c r="H8" s="52"/>
      <c r="I8" s="53"/>
    </row>
    <row r="9" spans="1:11" x14ac:dyDescent="0.25">
      <c r="A9" s="58"/>
      <c r="B9" s="52" t="s">
        <v>291</v>
      </c>
      <c r="C9" s="52"/>
      <c r="D9" s="52"/>
      <c r="E9" s="52"/>
      <c r="F9" s="52"/>
      <c r="G9" s="52"/>
      <c r="H9" s="52"/>
      <c r="I9" s="53"/>
    </row>
    <row r="10" spans="1:11" x14ac:dyDescent="0.25">
      <c r="A10" s="58"/>
      <c r="B10" s="52" t="s">
        <v>292</v>
      </c>
      <c r="C10" s="52"/>
      <c r="D10" s="52"/>
      <c r="E10" s="52"/>
      <c r="F10" s="52"/>
      <c r="G10" s="52"/>
      <c r="H10" s="52"/>
      <c r="I10" s="53"/>
    </row>
    <row r="11" spans="1:11" x14ac:dyDescent="0.25">
      <c r="A11" s="58"/>
      <c r="B11" s="52"/>
      <c r="C11" s="52"/>
      <c r="D11" s="52"/>
      <c r="E11" s="52"/>
      <c r="F11" s="52"/>
      <c r="G11" s="52"/>
      <c r="H11" s="52"/>
      <c r="I11" s="53"/>
    </row>
    <row r="12" spans="1:11" x14ac:dyDescent="0.25">
      <c r="A12" s="58"/>
      <c r="B12" s="114">
        <v>200000</v>
      </c>
      <c r="C12" s="170" t="s">
        <v>293</v>
      </c>
      <c r="D12" s="115"/>
      <c r="E12" s="115"/>
      <c r="F12" s="115"/>
      <c r="G12" s="115"/>
      <c r="H12" s="116"/>
      <c r="I12" s="53"/>
    </row>
    <row r="13" spans="1:11" x14ac:dyDescent="0.25">
      <c r="A13" s="58"/>
      <c r="B13" s="118">
        <v>0.7</v>
      </c>
      <c r="C13" s="77" t="s">
        <v>80</v>
      </c>
      <c r="D13" s="119"/>
      <c r="E13" s="119"/>
      <c r="F13" s="119"/>
      <c r="G13" s="119"/>
      <c r="H13" s="79"/>
      <c r="I13" s="53"/>
    </row>
    <row r="14" spans="1:11" x14ac:dyDescent="0.25">
      <c r="A14" s="58"/>
      <c r="B14" s="52"/>
      <c r="C14" s="52"/>
      <c r="D14" s="52"/>
      <c r="E14" s="52"/>
      <c r="F14" s="52"/>
      <c r="G14" s="52"/>
      <c r="H14" s="52"/>
      <c r="I14" s="53"/>
    </row>
    <row r="15" spans="1:11" x14ac:dyDescent="0.25">
      <c r="A15" s="58"/>
      <c r="B15" s="120" t="s">
        <v>117</v>
      </c>
      <c r="C15" s="86" t="s">
        <v>38</v>
      </c>
      <c r="D15" s="86" t="s">
        <v>65</v>
      </c>
      <c r="E15" s="88" t="s">
        <v>66</v>
      </c>
      <c r="F15" s="52"/>
      <c r="G15" s="52"/>
      <c r="H15" s="52"/>
      <c r="I15" s="53"/>
    </row>
    <row r="16" spans="1:11" x14ac:dyDescent="0.25">
      <c r="A16" s="58"/>
      <c r="B16" s="82">
        <v>1</v>
      </c>
      <c r="C16" s="75">
        <v>2011</v>
      </c>
      <c r="D16" s="121">
        <v>5000</v>
      </c>
      <c r="E16" s="123">
        <v>5000</v>
      </c>
      <c r="F16" s="52"/>
      <c r="G16" s="52"/>
      <c r="H16" s="52"/>
      <c r="I16" s="53"/>
    </row>
    <row r="17" spans="1:9" x14ac:dyDescent="0.25">
      <c r="A17" s="58"/>
      <c r="B17" s="82">
        <v>2</v>
      </c>
      <c r="C17" s="75">
        <v>2012</v>
      </c>
      <c r="D17" s="121">
        <v>15000</v>
      </c>
      <c r="E17" s="123">
        <v>25000</v>
      </c>
      <c r="F17" s="52"/>
      <c r="G17" s="52"/>
      <c r="H17" s="52"/>
      <c r="I17" s="53"/>
    </row>
    <row r="18" spans="1:9" x14ac:dyDescent="0.25">
      <c r="A18" s="58"/>
      <c r="B18" s="82">
        <v>3</v>
      </c>
      <c r="C18" s="75">
        <v>2013</v>
      </c>
      <c r="D18" s="121">
        <v>58000</v>
      </c>
      <c r="E18" s="123">
        <v>0</v>
      </c>
      <c r="F18" s="52"/>
      <c r="G18" s="52"/>
      <c r="H18" s="52"/>
      <c r="I18" s="53"/>
    </row>
    <row r="19" spans="1:9" x14ac:dyDescent="0.25">
      <c r="A19" s="58"/>
      <c r="B19" s="82">
        <v>4</v>
      </c>
      <c r="C19" s="75">
        <v>2013</v>
      </c>
      <c r="D19" s="121">
        <v>20000</v>
      </c>
      <c r="E19" s="123">
        <v>85000</v>
      </c>
      <c r="F19" s="52"/>
      <c r="G19" s="52"/>
      <c r="H19" s="52"/>
      <c r="I19" s="53"/>
    </row>
    <row r="20" spans="1:9" x14ac:dyDescent="0.25">
      <c r="A20" s="58"/>
      <c r="B20" s="82">
        <v>5</v>
      </c>
      <c r="C20" s="75">
        <v>2014</v>
      </c>
      <c r="D20" s="121">
        <v>118000</v>
      </c>
      <c r="E20" s="123">
        <v>82000</v>
      </c>
      <c r="F20" s="52"/>
      <c r="G20" s="52"/>
      <c r="H20" s="52"/>
      <c r="I20" s="53"/>
    </row>
    <row r="21" spans="1:9" x14ac:dyDescent="0.25">
      <c r="A21" s="58"/>
      <c r="B21" s="67">
        <v>6</v>
      </c>
      <c r="C21" s="76">
        <v>2015</v>
      </c>
      <c r="D21" s="122">
        <v>8000</v>
      </c>
      <c r="E21" s="124">
        <v>5000</v>
      </c>
      <c r="F21" s="52"/>
      <c r="G21" s="52"/>
      <c r="H21" s="52"/>
      <c r="I21" s="53"/>
    </row>
    <row r="22" spans="1:9" x14ac:dyDescent="0.25">
      <c r="A22" s="58"/>
      <c r="B22" s="52"/>
      <c r="C22" s="52"/>
      <c r="D22" s="52"/>
      <c r="E22" s="52"/>
      <c r="F22" s="52"/>
      <c r="G22" s="52"/>
      <c r="H22" s="52"/>
      <c r="I22" s="53"/>
    </row>
    <row r="23" spans="1:9" x14ac:dyDescent="0.25">
      <c r="A23" s="51" t="s">
        <v>7</v>
      </c>
      <c r="B23" s="52" t="s">
        <v>295</v>
      </c>
      <c r="C23" s="52"/>
      <c r="D23" s="52"/>
      <c r="E23" s="52"/>
      <c r="F23" s="52"/>
      <c r="G23" s="52"/>
      <c r="H23" s="52"/>
      <c r="I23" s="53"/>
    </row>
    <row r="24" spans="1:9" x14ac:dyDescent="0.25">
      <c r="A24" s="58"/>
      <c r="B24" s="52" t="s">
        <v>294</v>
      </c>
      <c r="C24" s="52"/>
      <c r="D24" s="52"/>
      <c r="E24" s="52"/>
      <c r="F24" s="52"/>
      <c r="G24" s="52"/>
      <c r="H24" s="52"/>
      <c r="I24" s="53"/>
    </row>
    <row r="25" spans="1:9" x14ac:dyDescent="0.25">
      <c r="A25" s="58"/>
      <c r="B25" s="52"/>
      <c r="C25" s="52"/>
      <c r="D25" s="52"/>
      <c r="E25" s="52"/>
      <c r="F25" s="52"/>
      <c r="G25" s="52"/>
      <c r="H25" s="52"/>
      <c r="I25" s="53"/>
    </row>
    <row r="26" spans="1:9" x14ac:dyDescent="0.25">
      <c r="A26" s="58"/>
      <c r="B26" s="52" t="s">
        <v>157</v>
      </c>
      <c r="C26" s="52"/>
      <c r="D26" s="52"/>
      <c r="E26" s="52"/>
      <c r="F26" s="52"/>
      <c r="G26" s="52"/>
      <c r="H26" s="52"/>
      <c r="I26" s="53"/>
    </row>
    <row r="27" spans="1:9" x14ac:dyDescent="0.25">
      <c r="A27" s="58"/>
      <c r="B27" s="52"/>
      <c r="C27" s="52"/>
      <c r="D27" s="52"/>
      <c r="E27" s="52"/>
      <c r="F27" s="52"/>
      <c r="G27" s="52"/>
      <c r="H27" s="52"/>
      <c r="I27" s="53"/>
    </row>
    <row r="28" spans="1:9" x14ac:dyDescent="0.25">
      <c r="A28" s="58"/>
      <c r="B28" s="137" t="s">
        <v>296</v>
      </c>
      <c r="C28" s="137"/>
      <c r="D28" s="137"/>
      <c r="E28" s="137"/>
      <c r="F28" s="137"/>
      <c r="G28" s="137"/>
      <c r="H28" s="137"/>
      <c r="I28" s="53"/>
    </row>
    <row r="29" spans="1:9" x14ac:dyDescent="0.25">
      <c r="A29" s="58"/>
      <c r="B29" s="52"/>
      <c r="C29" s="52"/>
      <c r="D29" s="90" t="s">
        <v>228</v>
      </c>
      <c r="E29" s="91"/>
      <c r="F29" s="91"/>
      <c r="G29" s="91"/>
      <c r="H29" s="138"/>
      <c r="I29" s="53"/>
    </row>
    <row r="30" spans="1:9" x14ac:dyDescent="0.25">
      <c r="A30" s="58"/>
      <c r="B30" s="71" t="s">
        <v>2</v>
      </c>
      <c r="C30" s="71" t="s">
        <v>21</v>
      </c>
      <c r="D30" s="130" t="s">
        <v>90</v>
      </c>
      <c r="E30" s="130" t="s">
        <v>224</v>
      </c>
      <c r="F30" s="130" t="s">
        <v>225</v>
      </c>
      <c r="G30" s="130" t="s">
        <v>226</v>
      </c>
      <c r="H30" s="80" t="s">
        <v>227</v>
      </c>
      <c r="I30" s="53"/>
    </row>
    <row r="31" spans="1:9" x14ac:dyDescent="0.25">
      <c r="A31" s="58"/>
      <c r="B31" s="86" t="s">
        <v>222</v>
      </c>
      <c r="C31" s="108">
        <v>1</v>
      </c>
      <c r="D31" s="139">
        <v>1.05</v>
      </c>
      <c r="E31" s="139">
        <v>1.1399999999999999</v>
      </c>
      <c r="F31" s="139">
        <v>1.2</v>
      </c>
      <c r="G31" s="139">
        <v>1.32</v>
      </c>
      <c r="H31" s="140">
        <v>1.62</v>
      </c>
      <c r="I31" s="53"/>
    </row>
    <row r="32" spans="1:9" x14ac:dyDescent="0.25">
      <c r="A32" s="58"/>
      <c r="B32" s="76" t="s">
        <v>223</v>
      </c>
      <c r="C32" s="97">
        <v>1</v>
      </c>
      <c r="D32" s="141">
        <v>0.94</v>
      </c>
      <c r="E32" s="141">
        <v>0.84</v>
      </c>
      <c r="F32" s="141">
        <v>0.78</v>
      </c>
      <c r="G32" s="141">
        <v>0.67</v>
      </c>
      <c r="H32" s="142">
        <v>0.47</v>
      </c>
      <c r="I32" s="53"/>
    </row>
    <row r="33" spans="1:9" x14ac:dyDescent="0.25">
      <c r="A33" s="58"/>
      <c r="B33" s="52"/>
      <c r="C33" s="52"/>
      <c r="D33" s="52"/>
      <c r="E33" s="52"/>
      <c r="F33" s="52"/>
      <c r="G33" s="52"/>
      <c r="H33" s="52"/>
      <c r="I33" s="53"/>
    </row>
    <row r="34" spans="1:9" x14ac:dyDescent="0.25">
      <c r="A34" s="58"/>
      <c r="B34" s="137" t="s">
        <v>297</v>
      </c>
      <c r="C34" s="95"/>
      <c r="D34" s="95"/>
      <c r="E34" s="52"/>
      <c r="F34" s="52"/>
      <c r="G34" s="52"/>
      <c r="H34" s="52"/>
      <c r="I34" s="53"/>
    </row>
    <row r="35" spans="1:9" x14ac:dyDescent="0.25">
      <c r="A35" s="58"/>
      <c r="B35" s="63" t="s">
        <v>220</v>
      </c>
      <c r="C35" s="71" t="s">
        <v>104</v>
      </c>
      <c r="D35" s="80" t="s">
        <v>104</v>
      </c>
      <c r="E35" s="52"/>
      <c r="F35" s="52"/>
      <c r="G35" s="52"/>
      <c r="H35" s="52"/>
      <c r="I35" s="53"/>
    </row>
    <row r="36" spans="1:9" x14ac:dyDescent="0.25">
      <c r="A36" s="58"/>
      <c r="B36" s="67" t="s">
        <v>221</v>
      </c>
      <c r="C36" s="76" t="s">
        <v>105</v>
      </c>
      <c r="D36" s="81" t="s">
        <v>106</v>
      </c>
      <c r="E36" s="52"/>
      <c r="F36" s="52"/>
      <c r="G36" s="52"/>
      <c r="H36" s="52"/>
      <c r="I36" s="53"/>
    </row>
    <row r="37" spans="1:9" x14ac:dyDescent="0.25">
      <c r="A37" s="58"/>
      <c r="B37" s="82" t="s">
        <v>154</v>
      </c>
      <c r="C37" s="75">
        <v>0.90700000000000003</v>
      </c>
      <c r="D37" s="83">
        <v>0.92600000000000005</v>
      </c>
      <c r="E37" s="52"/>
      <c r="F37" s="52"/>
      <c r="G37" s="52"/>
      <c r="H37" s="52"/>
      <c r="I37" s="53"/>
    </row>
    <row r="38" spans="1:9" x14ac:dyDescent="0.25">
      <c r="A38" s="58"/>
      <c r="B38" s="82" t="s">
        <v>83</v>
      </c>
      <c r="C38" s="75">
        <v>0.86399999999999999</v>
      </c>
      <c r="D38" s="83">
        <v>0.89200000000000002</v>
      </c>
      <c r="E38" s="52"/>
      <c r="F38" s="52"/>
      <c r="G38" s="52"/>
      <c r="H38" s="52"/>
      <c r="I38" s="53"/>
    </row>
    <row r="39" spans="1:9" x14ac:dyDescent="0.25">
      <c r="A39" s="58"/>
      <c r="B39" s="67" t="s">
        <v>84</v>
      </c>
      <c r="C39" s="76">
        <v>0.82299999999999995</v>
      </c>
      <c r="D39" s="158">
        <v>0.85799999999999998</v>
      </c>
      <c r="E39" s="52"/>
      <c r="F39" s="52"/>
      <c r="G39" s="52"/>
      <c r="H39" s="52"/>
      <c r="I39" s="53"/>
    </row>
    <row r="40" spans="1:9" x14ac:dyDescent="0.25">
      <c r="A40" s="58"/>
      <c r="B40" s="52"/>
      <c r="C40" s="52"/>
      <c r="D40" s="52"/>
      <c r="E40" s="52"/>
      <c r="F40" s="52"/>
      <c r="G40" s="52"/>
      <c r="H40" s="52"/>
      <c r="I40" s="53"/>
    </row>
    <row r="41" spans="1:9" x14ac:dyDescent="0.25">
      <c r="A41" s="58"/>
      <c r="B41" s="164" t="s">
        <v>233</v>
      </c>
      <c r="C41" s="95"/>
      <c r="D41" s="52"/>
      <c r="E41" s="52"/>
      <c r="F41" s="52"/>
      <c r="G41" s="52"/>
      <c r="H41" s="52"/>
      <c r="I41" s="53"/>
    </row>
    <row r="42" spans="1:9" x14ac:dyDescent="0.25">
      <c r="A42" s="58"/>
      <c r="B42" s="120" t="s">
        <v>234</v>
      </c>
      <c r="C42" s="86" t="s">
        <v>235</v>
      </c>
      <c r="D42" s="87" t="s">
        <v>11</v>
      </c>
      <c r="E42" s="86" t="s">
        <v>63</v>
      </c>
      <c r="F42" s="88" t="s">
        <v>64</v>
      </c>
      <c r="G42" s="52"/>
      <c r="H42" s="52"/>
      <c r="I42" s="53"/>
    </row>
    <row r="43" spans="1:9" x14ac:dyDescent="0.25">
      <c r="A43" s="58"/>
      <c r="B43" s="143">
        <v>282494</v>
      </c>
      <c r="C43" s="96">
        <v>294022</v>
      </c>
      <c r="D43" s="159">
        <v>0.5</v>
      </c>
      <c r="E43" s="75">
        <v>0.93500000000000005</v>
      </c>
      <c r="F43" s="144">
        <v>158550</v>
      </c>
      <c r="G43" s="52"/>
      <c r="H43" s="52"/>
      <c r="I43" s="53"/>
    </row>
    <row r="44" spans="1:9" x14ac:dyDescent="0.25">
      <c r="A44" s="58"/>
      <c r="B44" s="143">
        <v>294023</v>
      </c>
      <c r="C44" s="96">
        <v>306026</v>
      </c>
      <c r="D44" s="85">
        <v>0.51</v>
      </c>
      <c r="E44" s="75">
        <v>0.93799999999999994</v>
      </c>
      <c r="F44" s="144">
        <v>162250</v>
      </c>
      <c r="G44" s="52"/>
      <c r="H44" s="52"/>
      <c r="I44" s="53"/>
    </row>
    <row r="45" spans="1:9" x14ac:dyDescent="0.25">
      <c r="A45" s="58"/>
      <c r="B45" s="143">
        <v>306027</v>
      </c>
      <c r="C45" s="96">
        <v>318536</v>
      </c>
      <c r="D45" s="159">
        <v>0.52</v>
      </c>
      <c r="E45" s="75">
        <v>0.94099999999999995</v>
      </c>
      <c r="F45" s="144">
        <v>166150</v>
      </c>
      <c r="G45" s="52"/>
      <c r="H45" s="52"/>
      <c r="I45" s="53"/>
    </row>
    <row r="46" spans="1:9" x14ac:dyDescent="0.25">
      <c r="A46" s="58"/>
      <c r="B46" s="145">
        <v>318537</v>
      </c>
      <c r="C46" s="98">
        <v>331584</v>
      </c>
      <c r="D46" s="89">
        <v>0.53</v>
      </c>
      <c r="E46" s="76">
        <v>0.94399999999999995</v>
      </c>
      <c r="F46" s="146">
        <v>170200</v>
      </c>
      <c r="G46" s="52"/>
      <c r="H46" s="52"/>
      <c r="I46" s="53"/>
    </row>
    <row r="47" spans="1:9" ht="15.75" thickBot="1" x14ac:dyDescent="0.3">
      <c r="A47" s="100"/>
      <c r="B47" s="101"/>
      <c r="C47" s="101"/>
      <c r="D47" s="101"/>
      <c r="E47" s="101"/>
      <c r="F47" s="101"/>
      <c r="G47" s="101"/>
      <c r="H47" s="101"/>
      <c r="I47" s="102"/>
    </row>
  </sheetData>
  <mergeCells count="1">
    <mergeCell ref="H1:I1"/>
  </mergeCells>
  <hyperlinks>
    <hyperlink ref="H1" location="TOC!A1" display="Return to TOC" xr:uid="{B6D33D06-239F-4999-867F-2283D6076097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816F6-3653-4D4A-8CF2-25EFB5B0BA8B}">
  <sheetPr codeName="Sheet14"/>
  <dimension ref="A1:K32"/>
  <sheetViews>
    <sheetView workbookViewId="0"/>
  </sheetViews>
  <sheetFormatPr defaultRowHeight="15" x14ac:dyDescent="0.25"/>
  <cols>
    <col min="1" max="1" width="14" bestFit="1" customWidth="1"/>
    <col min="4" max="4" width="10.140625" customWidth="1"/>
    <col min="10" max="10" width="2.7109375" customWidth="1"/>
    <col min="11" max="11" width="11.28515625" customWidth="1"/>
  </cols>
  <sheetData>
    <row r="1" spans="1:11" x14ac:dyDescent="0.25">
      <c r="A1" s="103" t="s">
        <v>3</v>
      </c>
      <c r="B1" s="104" t="s">
        <v>12</v>
      </c>
      <c r="C1" s="104"/>
      <c r="D1" s="105"/>
      <c r="E1" s="104"/>
      <c r="F1" s="104"/>
      <c r="G1" s="104"/>
      <c r="H1" s="197" t="s">
        <v>8</v>
      </c>
      <c r="I1" s="198"/>
      <c r="K1" s="6" t="s">
        <v>9</v>
      </c>
    </row>
    <row r="2" spans="1:11" x14ac:dyDescent="0.25">
      <c r="A2" s="51" t="s">
        <v>4</v>
      </c>
      <c r="B2" s="52" t="s">
        <v>298</v>
      </c>
      <c r="C2" s="52"/>
      <c r="D2" s="52"/>
      <c r="E2" s="52"/>
      <c r="F2" s="52"/>
      <c r="G2" s="52"/>
      <c r="H2" s="52"/>
      <c r="I2" s="53"/>
    </row>
    <row r="3" spans="1:11" x14ac:dyDescent="0.25">
      <c r="A3" s="51" t="s">
        <v>5</v>
      </c>
      <c r="B3" s="52" t="s">
        <v>103</v>
      </c>
      <c r="C3" s="52"/>
      <c r="D3" s="52"/>
      <c r="E3" s="52"/>
      <c r="F3" s="52"/>
      <c r="G3" s="52"/>
      <c r="H3" s="52"/>
      <c r="I3" s="53"/>
    </row>
    <row r="4" spans="1:11" x14ac:dyDescent="0.25">
      <c r="A4" s="54"/>
      <c r="B4" s="55"/>
      <c r="C4" s="55"/>
      <c r="D4" s="55"/>
      <c r="E4" s="55"/>
      <c r="F4" s="55"/>
      <c r="G4" s="55"/>
      <c r="H4" s="55"/>
      <c r="I4" s="56"/>
    </row>
    <row r="5" spans="1:11" x14ac:dyDescent="0.25">
      <c r="A5" s="57" t="s">
        <v>6</v>
      </c>
      <c r="B5" s="52" t="s">
        <v>305</v>
      </c>
      <c r="C5" s="52"/>
      <c r="D5" s="52"/>
      <c r="E5" s="52"/>
      <c r="F5" s="52"/>
      <c r="G5" s="52"/>
      <c r="H5" s="52"/>
      <c r="I5" s="53"/>
    </row>
    <row r="6" spans="1:11" x14ac:dyDescent="0.25">
      <c r="A6" s="58"/>
      <c r="B6" s="52" t="s">
        <v>306</v>
      </c>
      <c r="C6" s="52"/>
      <c r="D6" s="52"/>
      <c r="E6" s="52"/>
      <c r="F6" s="52"/>
      <c r="G6" s="52"/>
      <c r="H6" s="52"/>
      <c r="I6" s="53"/>
    </row>
    <row r="7" spans="1:11" x14ac:dyDescent="0.25">
      <c r="A7" s="58"/>
      <c r="B7" s="52" t="s">
        <v>307</v>
      </c>
      <c r="C7" s="52"/>
      <c r="D7" s="52"/>
      <c r="E7" s="52"/>
      <c r="F7" s="52"/>
      <c r="G7" s="52"/>
      <c r="H7" s="52"/>
      <c r="I7" s="53"/>
    </row>
    <row r="8" spans="1:11" x14ac:dyDescent="0.25">
      <c r="A8" s="58"/>
      <c r="B8" s="52"/>
      <c r="C8" s="52"/>
      <c r="D8" s="52"/>
      <c r="E8" s="52"/>
      <c r="F8" s="52"/>
      <c r="G8" s="52"/>
      <c r="H8" s="52"/>
      <c r="I8" s="53"/>
    </row>
    <row r="9" spans="1:11" x14ac:dyDescent="0.25">
      <c r="A9" s="58"/>
      <c r="B9" s="93">
        <v>270500</v>
      </c>
      <c r="C9" s="170" t="s">
        <v>233</v>
      </c>
      <c r="D9" s="115"/>
      <c r="E9" s="116"/>
      <c r="F9" s="52"/>
      <c r="G9" s="52"/>
      <c r="H9" s="52"/>
      <c r="I9" s="53"/>
    </row>
    <row r="10" spans="1:11" x14ac:dyDescent="0.25">
      <c r="A10" s="58"/>
      <c r="B10" s="126">
        <v>0.85</v>
      </c>
      <c r="C10" s="72" t="s">
        <v>308</v>
      </c>
      <c r="D10" s="52"/>
      <c r="E10" s="74"/>
      <c r="F10" s="52"/>
      <c r="G10" s="52"/>
      <c r="H10" s="52"/>
      <c r="I10" s="53"/>
    </row>
    <row r="11" spans="1:11" x14ac:dyDescent="0.25">
      <c r="A11" s="58"/>
      <c r="B11" s="171">
        <v>43831</v>
      </c>
      <c r="C11" s="72" t="s">
        <v>309</v>
      </c>
      <c r="D11" s="52"/>
      <c r="E11" s="74"/>
      <c r="F11" s="52"/>
      <c r="G11" s="52"/>
      <c r="H11" s="52"/>
      <c r="I11" s="53"/>
    </row>
    <row r="12" spans="1:11" x14ac:dyDescent="0.25">
      <c r="A12" s="58"/>
      <c r="B12" s="76" t="s">
        <v>310</v>
      </c>
      <c r="C12" s="77" t="s">
        <v>152</v>
      </c>
      <c r="D12" s="119"/>
      <c r="E12" s="79"/>
      <c r="F12" s="52"/>
      <c r="G12" s="52"/>
      <c r="H12" s="52"/>
      <c r="I12" s="53"/>
    </row>
    <row r="13" spans="1:11" x14ac:dyDescent="0.25">
      <c r="A13" s="58"/>
      <c r="B13" s="52"/>
      <c r="C13" s="52"/>
      <c r="D13" s="52"/>
      <c r="E13" s="52"/>
      <c r="F13" s="52"/>
      <c r="G13" s="52"/>
      <c r="H13" s="52"/>
      <c r="I13" s="53"/>
    </row>
    <row r="14" spans="1:11" x14ac:dyDescent="0.25">
      <c r="A14" s="58"/>
      <c r="B14" s="52" t="s">
        <v>311</v>
      </c>
      <c r="C14" s="52"/>
      <c r="D14" s="52"/>
      <c r="E14" s="52"/>
      <c r="F14" s="52"/>
      <c r="G14" s="52"/>
      <c r="H14" s="52"/>
      <c r="I14" s="53"/>
    </row>
    <row r="15" spans="1:11" x14ac:dyDescent="0.25">
      <c r="A15" s="58"/>
      <c r="B15" s="52" t="s">
        <v>312</v>
      </c>
      <c r="C15" s="52"/>
      <c r="D15" s="52"/>
      <c r="E15" s="52"/>
      <c r="F15" s="52"/>
      <c r="G15" s="52"/>
      <c r="H15" s="52"/>
      <c r="I15" s="53"/>
    </row>
    <row r="16" spans="1:11" x14ac:dyDescent="0.25">
      <c r="A16" s="58"/>
      <c r="B16" s="52" t="s">
        <v>313</v>
      </c>
      <c r="C16" s="52"/>
      <c r="D16" s="52"/>
      <c r="E16" s="52"/>
      <c r="F16" s="52"/>
      <c r="G16" s="52"/>
      <c r="H16" s="52"/>
      <c r="I16" s="53"/>
    </row>
    <row r="17" spans="1:9" x14ac:dyDescent="0.25">
      <c r="A17" s="58"/>
      <c r="B17" s="52" t="s">
        <v>314</v>
      </c>
      <c r="C17" s="52"/>
      <c r="D17" s="52"/>
      <c r="E17" s="52"/>
      <c r="F17" s="52"/>
      <c r="G17" s="52"/>
      <c r="H17" s="52"/>
      <c r="I17" s="53"/>
    </row>
    <row r="18" spans="1:9" x14ac:dyDescent="0.25">
      <c r="A18" s="58"/>
      <c r="B18" s="52"/>
      <c r="C18" s="52"/>
      <c r="D18" s="52"/>
      <c r="E18" s="52"/>
      <c r="F18" s="52"/>
      <c r="G18" s="52"/>
      <c r="H18" s="52"/>
      <c r="I18" s="53"/>
    </row>
    <row r="19" spans="1:9" x14ac:dyDescent="0.25">
      <c r="A19" s="51" t="s">
        <v>7</v>
      </c>
      <c r="B19" s="52" t="s">
        <v>315</v>
      </c>
      <c r="C19" s="52"/>
      <c r="D19" s="52"/>
      <c r="E19" s="52"/>
      <c r="F19" s="52"/>
      <c r="G19" s="52"/>
      <c r="H19" s="52"/>
      <c r="I19" s="53"/>
    </row>
    <row r="20" spans="1:9" x14ac:dyDescent="0.25">
      <c r="A20" s="58"/>
      <c r="B20" s="52"/>
      <c r="C20" s="52"/>
      <c r="D20" s="52"/>
      <c r="E20" s="52"/>
      <c r="F20" s="52"/>
      <c r="G20" s="52"/>
      <c r="H20" s="52"/>
      <c r="I20" s="53"/>
    </row>
    <row r="21" spans="1:9" x14ac:dyDescent="0.25">
      <c r="A21" s="58"/>
      <c r="B21" s="52" t="s">
        <v>316</v>
      </c>
      <c r="C21" s="52"/>
      <c r="D21" s="52"/>
      <c r="E21" s="52"/>
      <c r="F21" s="52"/>
      <c r="G21" s="52"/>
      <c r="H21" s="52"/>
      <c r="I21" s="53"/>
    </row>
    <row r="22" spans="1:9" x14ac:dyDescent="0.25">
      <c r="A22" s="58"/>
      <c r="B22" s="172" t="s">
        <v>317</v>
      </c>
      <c r="C22" s="52"/>
      <c r="D22" s="52"/>
      <c r="E22" s="52"/>
      <c r="F22" s="52"/>
      <c r="G22" s="52"/>
      <c r="H22" s="52"/>
      <c r="I22" s="53"/>
    </row>
    <row r="23" spans="1:9" x14ac:dyDescent="0.25">
      <c r="A23" s="58"/>
      <c r="B23" s="52"/>
      <c r="C23" s="52"/>
      <c r="D23" s="52"/>
      <c r="E23" s="52"/>
      <c r="F23" s="52"/>
      <c r="G23" s="52"/>
      <c r="H23" s="52"/>
      <c r="I23" s="53"/>
    </row>
    <row r="24" spans="1:9" x14ac:dyDescent="0.25">
      <c r="A24" s="58"/>
      <c r="B24" s="52" t="s">
        <v>157</v>
      </c>
      <c r="C24" s="52"/>
      <c r="D24" s="52"/>
      <c r="E24" s="52"/>
      <c r="F24" s="52"/>
      <c r="G24" s="52"/>
      <c r="H24" s="52"/>
      <c r="I24" s="53"/>
    </row>
    <row r="25" spans="1:9" x14ac:dyDescent="0.25">
      <c r="A25" s="58"/>
      <c r="B25" s="52"/>
      <c r="C25" s="52"/>
      <c r="D25" s="52"/>
      <c r="E25" s="52"/>
      <c r="F25" s="52"/>
      <c r="G25" s="52"/>
      <c r="H25" s="52"/>
      <c r="I25" s="53"/>
    </row>
    <row r="26" spans="1:9" x14ac:dyDescent="0.25">
      <c r="A26" s="58"/>
      <c r="B26" s="164" t="s">
        <v>233</v>
      </c>
      <c r="C26" s="95"/>
      <c r="D26" s="52"/>
      <c r="E26" s="52"/>
      <c r="F26" s="52"/>
      <c r="G26" s="52"/>
      <c r="H26" s="52"/>
      <c r="I26" s="53"/>
    </row>
    <row r="27" spans="1:9" x14ac:dyDescent="0.25">
      <c r="A27" s="58"/>
      <c r="B27" s="120" t="s">
        <v>234</v>
      </c>
      <c r="C27" s="86" t="s">
        <v>235</v>
      </c>
      <c r="D27" s="87" t="s">
        <v>11</v>
      </c>
      <c r="E27" s="86" t="s">
        <v>63</v>
      </c>
      <c r="F27" s="88" t="s">
        <v>64</v>
      </c>
      <c r="G27" s="52"/>
      <c r="H27" s="52"/>
      <c r="I27" s="53"/>
    </row>
    <row r="28" spans="1:9" x14ac:dyDescent="0.25">
      <c r="A28" s="58"/>
      <c r="B28" s="143">
        <v>250492</v>
      </c>
      <c r="C28" s="96">
        <v>260752</v>
      </c>
      <c r="D28" s="159">
        <v>0.47</v>
      </c>
      <c r="E28" s="75">
        <v>0.92600000000000005</v>
      </c>
      <c r="F28" s="144">
        <v>148050</v>
      </c>
      <c r="G28" s="52"/>
      <c r="H28" s="52"/>
      <c r="I28" s="53"/>
    </row>
    <row r="29" spans="1:9" x14ac:dyDescent="0.25">
      <c r="A29" s="58"/>
      <c r="B29" s="143">
        <v>260753</v>
      </c>
      <c r="C29" s="96">
        <v>271411</v>
      </c>
      <c r="D29" s="85">
        <v>0.48</v>
      </c>
      <c r="E29" s="75">
        <v>0.92900000000000005</v>
      </c>
      <c r="F29" s="144">
        <v>151450</v>
      </c>
      <c r="G29" s="52"/>
      <c r="H29" s="52"/>
      <c r="I29" s="53"/>
    </row>
    <row r="30" spans="1:9" x14ac:dyDescent="0.25">
      <c r="A30" s="58"/>
      <c r="B30" s="143">
        <v>271412</v>
      </c>
      <c r="C30" s="96">
        <v>282493</v>
      </c>
      <c r="D30" s="159">
        <v>0.49</v>
      </c>
      <c r="E30" s="75">
        <v>0.93200000000000005</v>
      </c>
      <c r="F30" s="144">
        <v>154900</v>
      </c>
      <c r="G30" s="52"/>
      <c r="H30" s="52"/>
      <c r="I30" s="53"/>
    </row>
    <row r="31" spans="1:9" x14ac:dyDescent="0.25">
      <c r="A31" s="58"/>
      <c r="B31" s="145">
        <v>282494</v>
      </c>
      <c r="C31" s="98">
        <v>294022</v>
      </c>
      <c r="D31" s="141">
        <v>0.5</v>
      </c>
      <c r="E31" s="76">
        <v>0.93500000000000005</v>
      </c>
      <c r="F31" s="146">
        <v>158550</v>
      </c>
      <c r="G31" s="52"/>
      <c r="H31" s="52"/>
      <c r="I31" s="53"/>
    </row>
    <row r="32" spans="1:9" ht="15.75" thickBot="1" x14ac:dyDescent="0.3">
      <c r="A32" s="100"/>
      <c r="B32" s="101"/>
      <c r="C32" s="101"/>
      <c r="D32" s="101"/>
      <c r="E32" s="101"/>
      <c r="F32" s="101"/>
      <c r="G32" s="101"/>
      <c r="H32" s="101"/>
      <c r="I32" s="102"/>
    </row>
  </sheetData>
  <mergeCells count="1">
    <mergeCell ref="H1:I1"/>
  </mergeCells>
  <hyperlinks>
    <hyperlink ref="H1" location="TOC!A1" display="Return to TOC" xr:uid="{6B5C56F6-D234-4266-8C62-E2A946E0F146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D2C16-9DE7-4270-8AF7-7C02959CBA9E}">
  <sheetPr codeName="Sheet86"/>
  <dimension ref="A1:AC57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3.140625" style="7" customWidth="1"/>
    <col min="3" max="3" width="17" style="7" customWidth="1"/>
    <col min="4" max="4" width="26.5703125" style="7" customWidth="1"/>
    <col min="5" max="5" width="12.140625" style="7" bestFit="1" customWidth="1"/>
    <col min="6" max="6" width="12.28515625" style="7" customWidth="1"/>
    <col min="7" max="7" width="10.140625" style="7" bestFit="1" customWidth="1"/>
    <col min="8" max="8" width="11.28515625" style="7" customWidth="1"/>
    <col min="9" max="9" width="10" style="7" bestFit="1" customWidth="1"/>
    <col min="10" max="11" width="6.7109375" style="7" customWidth="1"/>
    <col min="12" max="12" width="9.140625" style="7" customWidth="1"/>
    <col min="13" max="13" width="2.7109375" style="7" customWidth="1"/>
    <col min="14" max="14" width="10.42578125" style="7" customWidth="1"/>
    <col min="15" max="15" width="9.5703125" style="7" customWidth="1"/>
    <col min="16" max="16" width="11.140625" style="7" bestFit="1" customWidth="1"/>
    <col min="17" max="17" width="15.28515625" style="7" customWidth="1"/>
    <col min="18" max="18" width="9.85546875" style="7" bestFit="1" customWidth="1"/>
    <col min="19" max="20" width="7.5703125" style="7" customWidth="1"/>
    <col min="21" max="21" width="13.7109375" style="7" customWidth="1"/>
    <col min="22" max="22" width="9.140625" style="7" customWidth="1"/>
    <col min="23" max="23" width="9.140625" style="7"/>
    <col min="24" max="24" width="9.140625" style="7" customWidth="1"/>
    <col min="25" max="25" width="15.28515625" style="7" customWidth="1"/>
    <col min="26" max="26" width="3.28515625" style="7" customWidth="1"/>
    <col min="27" max="16384" width="9.140625" style="7"/>
  </cols>
  <sheetData>
    <row r="1" spans="1:29" x14ac:dyDescent="0.25">
      <c r="A1" s="103" t="s">
        <v>3</v>
      </c>
      <c r="B1" s="104"/>
      <c r="C1" s="104" t="s">
        <v>12</v>
      </c>
      <c r="D1" s="105"/>
      <c r="E1" s="104"/>
      <c r="F1" s="104"/>
      <c r="G1" s="104"/>
      <c r="H1" s="104"/>
      <c r="I1" s="104"/>
      <c r="J1" s="104"/>
      <c r="K1" s="197" t="s">
        <v>8</v>
      </c>
      <c r="L1" s="198"/>
      <c r="M1" s="20"/>
      <c r="N1" s="6" t="s">
        <v>9</v>
      </c>
      <c r="AA1" s="20"/>
    </row>
    <row r="2" spans="1:29" x14ac:dyDescent="0.25">
      <c r="A2" s="51" t="s">
        <v>4</v>
      </c>
      <c r="B2" s="52"/>
      <c r="C2" s="52" t="s">
        <v>13</v>
      </c>
      <c r="D2" s="52"/>
      <c r="E2" s="52"/>
      <c r="F2" s="52"/>
      <c r="G2" s="52"/>
      <c r="H2" s="52"/>
      <c r="I2" s="52"/>
      <c r="J2" s="52"/>
      <c r="K2" s="52"/>
      <c r="L2" s="174"/>
      <c r="M2" s="20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</row>
    <row r="3" spans="1:29" x14ac:dyDescent="0.25">
      <c r="A3" s="51" t="s">
        <v>5</v>
      </c>
      <c r="B3" s="52"/>
      <c r="C3" s="52" t="s">
        <v>45</v>
      </c>
      <c r="D3" s="52"/>
      <c r="E3" s="52"/>
      <c r="F3" s="52"/>
      <c r="G3" s="52"/>
      <c r="H3" s="52"/>
      <c r="I3" s="52"/>
      <c r="J3" s="52"/>
      <c r="K3" s="52"/>
      <c r="L3" s="174"/>
      <c r="M3" s="20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</row>
    <row r="4" spans="1:29" x14ac:dyDescent="0.25">
      <c r="A4" s="54"/>
      <c r="B4" s="55"/>
      <c r="C4" s="55"/>
      <c r="D4" s="55"/>
      <c r="E4" s="55"/>
      <c r="F4" s="55"/>
      <c r="G4" s="55"/>
      <c r="H4" s="55"/>
      <c r="I4" s="55"/>
      <c r="J4" s="55"/>
      <c r="K4" s="55"/>
      <c r="L4" s="175"/>
      <c r="M4" s="8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</row>
    <row r="5" spans="1:29" ht="15" customHeight="1" x14ac:dyDescent="0.25">
      <c r="A5" s="57" t="s">
        <v>6</v>
      </c>
      <c r="B5" s="52"/>
      <c r="C5" s="52" t="s">
        <v>14</v>
      </c>
      <c r="D5" s="52"/>
      <c r="E5" s="52"/>
      <c r="F5" s="52"/>
      <c r="G5" s="52"/>
      <c r="H5" s="52"/>
      <c r="I5" s="52"/>
      <c r="J5" s="52"/>
      <c r="K5" s="55"/>
      <c r="L5" s="175"/>
      <c r="M5" s="8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pans="1:29" x14ac:dyDescent="0.25">
      <c r="A6" s="58"/>
      <c r="B6" s="52"/>
      <c r="C6" s="52"/>
      <c r="D6" s="52"/>
      <c r="E6" s="52"/>
      <c r="F6" s="52"/>
      <c r="G6" s="52"/>
      <c r="H6" s="125" t="s">
        <v>46</v>
      </c>
      <c r="I6" s="95"/>
      <c r="J6" s="95"/>
      <c r="K6" s="55"/>
      <c r="L6" s="175"/>
      <c r="M6" s="8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1:29" ht="15" customHeight="1" x14ac:dyDescent="0.25">
      <c r="A7" s="58"/>
      <c r="B7" s="52"/>
      <c r="C7" s="176">
        <f ca="1">DATE(YEAR(TODAY()),12,1)</f>
        <v>45627</v>
      </c>
      <c r="D7" s="106" t="s">
        <v>15</v>
      </c>
      <c r="E7" s="52"/>
      <c r="F7" s="52"/>
      <c r="G7" s="52"/>
      <c r="H7" s="120" t="s">
        <v>17</v>
      </c>
      <c r="I7" s="86" t="s">
        <v>25</v>
      </c>
      <c r="J7" s="88" t="s">
        <v>47</v>
      </c>
      <c r="K7" s="55"/>
      <c r="L7" s="175"/>
      <c r="M7" s="8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pans="1:29" ht="15" customHeight="1" x14ac:dyDescent="0.25">
      <c r="A8" s="57"/>
      <c r="B8" s="55"/>
      <c r="C8" s="75" t="s">
        <v>16</v>
      </c>
      <c r="D8" s="177" t="s">
        <v>17</v>
      </c>
      <c r="E8" s="52"/>
      <c r="F8" s="52"/>
      <c r="G8" s="52"/>
      <c r="H8" s="71" t="s">
        <v>26</v>
      </c>
      <c r="I8" s="63" t="s">
        <v>22</v>
      </c>
      <c r="J8" s="71">
        <v>7.2</v>
      </c>
      <c r="K8" s="178"/>
      <c r="L8" s="175"/>
      <c r="M8" s="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pans="1:29" x14ac:dyDescent="0.25">
      <c r="A9" s="57"/>
      <c r="B9" s="55"/>
      <c r="C9" s="179">
        <v>0.68</v>
      </c>
      <c r="D9" s="107" t="s">
        <v>18</v>
      </c>
      <c r="E9" s="52"/>
      <c r="F9" s="52"/>
      <c r="G9" s="52"/>
      <c r="H9" s="76" t="s">
        <v>26</v>
      </c>
      <c r="I9" s="67" t="s">
        <v>19</v>
      </c>
      <c r="J9" s="76">
        <v>9.4</v>
      </c>
      <c r="K9" s="178"/>
      <c r="L9" s="175"/>
      <c r="M9" s="8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1:29" x14ac:dyDescent="0.25">
      <c r="A10" s="57"/>
      <c r="B10" s="55"/>
      <c r="C10" s="52"/>
      <c r="D10" s="52"/>
      <c r="E10" s="52"/>
      <c r="F10" s="52"/>
      <c r="G10" s="52"/>
      <c r="H10" s="75" t="s">
        <v>27</v>
      </c>
      <c r="I10" s="82" t="s">
        <v>22</v>
      </c>
      <c r="J10" s="75">
        <v>3.5</v>
      </c>
      <c r="K10" s="178"/>
      <c r="L10" s="173"/>
      <c r="M10" s="8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1:29" x14ac:dyDescent="0.25">
      <c r="A11" s="54"/>
      <c r="B11" s="55"/>
      <c r="C11" s="52"/>
      <c r="D11" s="52"/>
      <c r="E11" s="52"/>
      <c r="F11" s="52"/>
      <c r="G11" s="52"/>
      <c r="H11" s="75" t="s">
        <v>27</v>
      </c>
      <c r="I11" s="82" t="s">
        <v>19</v>
      </c>
      <c r="J11" s="75">
        <v>4.2</v>
      </c>
      <c r="K11" s="178"/>
      <c r="L11" s="173"/>
      <c r="M11" s="8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pans="1:29" x14ac:dyDescent="0.25">
      <c r="A12" s="54"/>
      <c r="B12" s="55"/>
      <c r="C12" s="52"/>
      <c r="D12" s="52"/>
      <c r="E12" s="52"/>
      <c r="F12" s="52"/>
      <c r="G12" s="52"/>
      <c r="H12" s="71" t="s">
        <v>23</v>
      </c>
      <c r="I12" s="63" t="s">
        <v>22</v>
      </c>
      <c r="J12" s="71">
        <v>2.5</v>
      </c>
      <c r="K12" s="178"/>
      <c r="L12" s="173"/>
      <c r="M12" s="8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</row>
    <row r="13" spans="1:29" x14ac:dyDescent="0.25">
      <c r="A13" s="54"/>
      <c r="B13" s="55"/>
      <c r="C13" s="52"/>
      <c r="D13" s="52"/>
      <c r="E13" s="52"/>
      <c r="F13" s="52"/>
      <c r="G13" s="52"/>
      <c r="H13" s="76" t="s">
        <v>23</v>
      </c>
      <c r="I13" s="67" t="s">
        <v>19</v>
      </c>
      <c r="J13" s="76">
        <v>3.6</v>
      </c>
      <c r="K13" s="178"/>
      <c r="L13" s="173"/>
      <c r="M13" s="8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</row>
    <row r="14" spans="1:29" x14ac:dyDescent="0.25">
      <c r="A14" s="54"/>
      <c r="B14" s="55"/>
      <c r="C14" s="52"/>
      <c r="D14" s="52"/>
      <c r="E14" s="52"/>
      <c r="F14" s="52"/>
      <c r="G14" s="52"/>
      <c r="H14" s="75" t="s">
        <v>48</v>
      </c>
      <c r="I14" s="82" t="s">
        <v>22</v>
      </c>
      <c r="J14" s="75">
        <v>7.7</v>
      </c>
      <c r="K14" s="178"/>
      <c r="L14" s="175"/>
      <c r="M14" s="8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</row>
    <row r="15" spans="1:29" x14ac:dyDescent="0.25">
      <c r="A15" s="54"/>
      <c r="B15" s="55"/>
      <c r="C15" s="149"/>
      <c r="D15" s="52"/>
      <c r="E15" s="52"/>
      <c r="F15" s="52"/>
      <c r="G15" s="52"/>
      <c r="H15" s="76" t="s">
        <v>48</v>
      </c>
      <c r="I15" s="67" t="s">
        <v>19</v>
      </c>
      <c r="J15" s="76">
        <v>6.1</v>
      </c>
      <c r="K15" s="178"/>
      <c r="L15" s="175"/>
      <c r="M15" s="8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pans="1:29" x14ac:dyDescent="0.25">
      <c r="A16" s="54"/>
      <c r="B16" s="55"/>
      <c r="C16" s="149"/>
      <c r="D16" s="52"/>
      <c r="E16" s="52"/>
      <c r="F16" s="52"/>
      <c r="G16" s="52"/>
      <c r="H16" s="85"/>
      <c r="I16" s="85"/>
      <c r="J16" s="52"/>
      <c r="K16" s="55"/>
      <c r="L16" s="175"/>
      <c r="M16" s="8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</row>
    <row r="17" spans="1:29" x14ac:dyDescent="0.25">
      <c r="A17" s="54"/>
      <c r="B17" s="55"/>
      <c r="C17" s="157" t="s">
        <v>36</v>
      </c>
      <c r="D17" s="52"/>
      <c r="E17" s="52"/>
      <c r="F17" s="52"/>
      <c r="G17" s="52"/>
      <c r="H17" s="125" t="s">
        <v>49</v>
      </c>
      <c r="I17" s="125"/>
      <c r="J17" s="125"/>
      <c r="K17" s="180"/>
      <c r="L17" s="175"/>
      <c r="M17" s="8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</row>
    <row r="18" spans="1:29" ht="30" x14ac:dyDescent="0.25">
      <c r="A18" s="58"/>
      <c r="B18" s="52"/>
      <c r="C18" s="86" t="s">
        <v>15</v>
      </c>
      <c r="D18" s="61" t="s">
        <v>17</v>
      </c>
      <c r="E18" s="181" t="s">
        <v>50</v>
      </c>
      <c r="F18" s="181" t="s">
        <v>37</v>
      </c>
      <c r="G18" s="182"/>
      <c r="H18" s="52"/>
      <c r="I18" s="95" t="s">
        <v>51</v>
      </c>
      <c r="J18" s="95"/>
      <c r="K18" s="55"/>
      <c r="L18" s="175"/>
      <c r="M18" s="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</row>
    <row r="19" spans="1:29" ht="15" customHeight="1" x14ac:dyDescent="0.25">
      <c r="A19" s="58"/>
      <c r="B19" s="52"/>
      <c r="C19" s="176">
        <f ca="1">DATE(YEAR(TODAY())-1,12,1)</f>
        <v>45261</v>
      </c>
      <c r="D19" s="116" t="s">
        <v>42</v>
      </c>
      <c r="E19" s="71" t="s">
        <v>52</v>
      </c>
      <c r="F19" s="121">
        <v>75000</v>
      </c>
      <c r="G19" s="52"/>
      <c r="H19" s="52"/>
      <c r="I19" s="85" t="s">
        <v>53</v>
      </c>
      <c r="J19" s="85" t="s">
        <v>54</v>
      </c>
      <c r="K19" s="85" t="s">
        <v>55</v>
      </c>
      <c r="L19" s="175"/>
      <c r="M19" s="8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</row>
    <row r="20" spans="1:29" ht="15" customHeight="1" x14ac:dyDescent="0.25">
      <c r="A20" s="58"/>
      <c r="B20" s="52"/>
      <c r="C20" s="171">
        <f ca="1">DATE(YEAR(TODAY())-2,12,1)</f>
        <v>44896</v>
      </c>
      <c r="D20" s="74" t="s">
        <v>43</v>
      </c>
      <c r="E20" s="75" t="s">
        <v>56</v>
      </c>
      <c r="F20" s="121">
        <v>63000</v>
      </c>
      <c r="G20" s="52"/>
      <c r="H20" s="183" t="s">
        <v>57</v>
      </c>
      <c r="I20" s="184">
        <v>1</v>
      </c>
      <c r="J20" s="185">
        <v>1.35</v>
      </c>
      <c r="K20" s="186">
        <v>1.63</v>
      </c>
      <c r="L20" s="175"/>
      <c r="M20" s="8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</row>
    <row r="21" spans="1:29" x14ac:dyDescent="0.25">
      <c r="A21" s="58"/>
      <c r="B21" s="52"/>
      <c r="C21" s="171">
        <f ca="1">DATE(YEAR(TODAY())-3,12,1)</f>
        <v>44531</v>
      </c>
      <c r="D21" s="74" t="s">
        <v>20</v>
      </c>
      <c r="E21" s="75" t="s">
        <v>58</v>
      </c>
      <c r="F21" s="121">
        <v>42000</v>
      </c>
      <c r="G21" s="52"/>
      <c r="H21" s="183" t="s">
        <v>59</v>
      </c>
      <c r="I21" s="187">
        <v>1.1499999999999999</v>
      </c>
      <c r="J21" s="188">
        <v>1.29</v>
      </c>
      <c r="K21" s="189">
        <v>1.81</v>
      </c>
      <c r="L21" s="175"/>
      <c r="M21" s="8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</row>
    <row r="22" spans="1:29" x14ac:dyDescent="0.25">
      <c r="A22" s="58"/>
      <c r="B22" s="52"/>
      <c r="C22" s="190">
        <f ca="1">DATE(YEAR(TODAY())-4,12,1)</f>
        <v>44166</v>
      </c>
      <c r="D22" s="79" t="s">
        <v>21</v>
      </c>
      <c r="E22" s="76" t="s">
        <v>60</v>
      </c>
      <c r="F22" s="122">
        <v>29000</v>
      </c>
      <c r="G22" s="52"/>
      <c r="H22" s="183" t="s">
        <v>54</v>
      </c>
      <c r="I22" s="191">
        <v>1.33</v>
      </c>
      <c r="J22" s="192">
        <v>1.46</v>
      </c>
      <c r="K22" s="158">
        <v>1.95</v>
      </c>
      <c r="L22" s="175"/>
      <c r="M22" s="8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pans="1:29" x14ac:dyDescent="0.25">
      <c r="A23" s="58"/>
      <c r="B23" s="52"/>
      <c r="C23" s="52"/>
      <c r="D23" s="52"/>
      <c r="E23" s="52"/>
      <c r="F23" s="52"/>
      <c r="G23" s="52"/>
      <c r="H23" s="52"/>
      <c r="I23" s="52"/>
      <c r="J23" s="52"/>
      <c r="K23" s="55"/>
      <c r="L23" s="175"/>
      <c r="M23" s="8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1:29" x14ac:dyDescent="0.25">
      <c r="A24" s="51" t="s">
        <v>7</v>
      </c>
      <c r="B24" s="52"/>
      <c r="C24" s="52" t="s">
        <v>61</v>
      </c>
      <c r="D24" s="52"/>
      <c r="E24" s="52"/>
      <c r="F24" s="52"/>
      <c r="G24" s="52"/>
      <c r="H24" s="52"/>
      <c r="I24" s="52"/>
      <c r="J24" s="52"/>
      <c r="K24" s="55"/>
      <c r="L24" s="175"/>
      <c r="M24" s="8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1:29" x14ac:dyDescent="0.25">
      <c r="A25" s="58"/>
      <c r="B25" s="52"/>
      <c r="C25" s="52" t="s">
        <v>62</v>
      </c>
      <c r="D25" s="52"/>
      <c r="E25" s="52"/>
      <c r="F25" s="52"/>
      <c r="G25" s="52"/>
      <c r="H25" s="52"/>
      <c r="I25" s="52"/>
      <c r="J25" s="52"/>
      <c r="K25" s="55"/>
      <c r="L25" s="175"/>
      <c r="M25" s="8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pans="1:29" x14ac:dyDescent="0.25">
      <c r="A26" s="58"/>
      <c r="B26" s="52"/>
      <c r="C26" s="52"/>
      <c r="D26" s="52"/>
      <c r="E26" s="52"/>
      <c r="F26" s="52"/>
      <c r="G26" s="52"/>
      <c r="H26" s="52"/>
      <c r="I26" s="52"/>
      <c r="J26" s="52"/>
      <c r="K26" s="55"/>
      <c r="L26" s="175"/>
      <c r="M26" s="8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pans="1:29" ht="15" customHeight="1" x14ac:dyDescent="0.25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5"/>
      <c r="L27" s="175"/>
      <c r="M27" s="8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pans="1:29" ht="15" customHeight="1" x14ac:dyDescent="0.25">
      <c r="A28" s="58"/>
      <c r="B28" s="52"/>
      <c r="C28" s="157" t="s">
        <v>24</v>
      </c>
      <c r="D28" s="52"/>
      <c r="E28" s="52"/>
      <c r="F28" s="52"/>
      <c r="G28" s="52"/>
      <c r="H28" s="52"/>
      <c r="I28" s="52"/>
      <c r="J28" s="52"/>
      <c r="K28" s="55"/>
      <c r="L28" s="175"/>
      <c r="M28" s="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pans="1:29" ht="15" customHeight="1" x14ac:dyDescent="0.25">
      <c r="A29" s="58"/>
      <c r="B29" s="52"/>
      <c r="C29" s="120" t="s">
        <v>25</v>
      </c>
      <c r="D29" s="86" t="s">
        <v>21</v>
      </c>
      <c r="E29" s="86" t="s">
        <v>44</v>
      </c>
      <c r="F29" s="87" t="s">
        <v>26</v>
      </c>
      <c r="G29" s="86" t="s">
        <v>27</v>
      </c>
      <c r="H29" s="86" t="s">
        <v>23</v>
      </c>
      <c r="I29" s="52"/>
      <c r="J29" s="52"/>
      <c r="K29" s="55"/>
      <c r="L29" s="175"/>
      <c r="M29" s="8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:29" ht="15" customHeight="1" x14ac:dyDescent="0.25">
      <c r="A30" s="58"/>
      <c r="B30" s="52"/>
      <c r="C30" s="82" t="s">
        <v>22</v>
      </c>
      <c r="D30" s="92">
        <v>1</v>
      </c>
      <c r="E30" s="92">
        <v>1.1399999999999999</v>
      </c>
      <c r="F30" s="159">
        <v>1.2</v>
      </c>
      <c r="G30" s="75">
        <v>1.32</v>
      </c>
      <c r="H30" s="75">
        <v>1.62</v>
      </c>
      <c r="I30" s="52"/>
      <c r="J30" s="52"/>
      <c r="K30" s="55"/>
      <c r="L30" s="175"/>
      <c r="M30" s="8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:29" ht="15" customHeight="1" x14ac:dyDescent="0.25">
      <c r="A31" s="58"/>
      <c r="B31" s="52"/>
      <c r="C31" s="67" t="s">
        <v>19</v>
      </c>
      <c r="D31" s="97">
        <v>1</v>
      </c>
      <c r="E31" s="76">
        <v>1.51</v>
      </c>
      <c r="F31" s="89">
        <v>1.59</v>
      </c>
      <c r="G31" s="76">
        <v>2.0299999999999998</v>
      </c>
      <c r="H31" s="76">
        <v>2.39</v>
      </c>
      <c r="I31" s="52"/>
      <c r="J31" s="52"/>
      <c r="K31" s="55"/>
      <c r="L31" s="175"/>
      <c r="M31" s="8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:29" ht="15" customHeight="1" x14ac:dyDescent="0.25">
      <c r="A32" s="58"/>
      <c r="B32" s="52"/>
      <c r="C32" s="52"/>
      <c r="D32" s="52"/>
      <c r="E32" s="52"/>
      <c r="F32" s="52"/>
      <c r="G32" s="52"/>
      <c r="H32" s="52"/>
      <c r="I32" s="52"/>
      <c r="J32" s="52"/>
      <c r="K32" s="55"/>
      <c r="L32" s="175"/>
      <c r="M32" s="8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:29" x14ac:dyDescent="0.25">
      <c r="A33" s="58"/>
      <c r="B33" s="52"/>
      <c r="C33" s="193" t="s">
        <v>28</v>
      </c>
      <c r="D33" s="52"/>
      <c r="E33" s="52"/>
      <c r="F33" s="52"/>
      <c r="G33" s="52"/>
      <c r="H33" s="52"/>
      <c r="I33" s="52"/>
      <c r="J33" s="52"/>
      <c r="K33" s="55"/>
      <c r="L33" s="175"/>
      <c r="M33" s="8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:29" x14ac:dyDescent="0.25">
      <c r="A34" s="58"/>
      <c r="B34" s="52"/>
      <c r="C34" s="120" t="s">
        <v>25</v>
      </c>
      <c r="D34" s="86" t="s">
        <v>21</v>
      </c>
      <c r="E34" s="86" t="s">
        <v>44</v>
      </c>
      <c r="F34" s="87" t="s">
        <v>26</v>
      </c>
      <c r="G34" s="86" t="s">
        <v>27</v>
      </c>
      <c r="H34" s="86" t="s">
        <v>23</v>
      </c>
      <c r="I34" s="52"/>
      <c r="J34" s="52"/>
      <c r="K34" s="55"/>
      <c r="L34" s="175"/>
      <c r="M34" s="8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:29" x14ac:dyDescent="0.25">
      <c r="A35" s="58"/>
      <c r="B35" s="52"/>
      <c r="C35" s="82" t="s">
        <v>22</v>
      </c>
      <c r="D35" s="92">
        <v>1</v>
      </c>
      <c r="E35" s="75">
        <v>0.84</v>
      </c>
      <c r="F35" s="159">
        <v>0.78</v>
      </c>
      <c r="G35" s="75">
        <v>0.67</v>
      </c>
      <c r="H35" s="75">
        <v>0.47</v>
      </c>
      <c r="I35" s="52"/>
      <c r="J35" s="52"/>
      <c r="K35" s="55"/>
      <c r="L35" s="175"/>
      <c r="M35" s="8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:29" x14ac:dyDescent="0.25">
      <c r="A36" s="58"/>
      <c r="B36" s="52"/>
      <c r="C36" s="67" t="s">
        <v>19</v>
      </c>
      <c r="D36" s="97">
        <v>1</v>
      </c>
      <c r="E36" s="76">
        <v>0.49</v>
      </c>
      <c r="F36" s="89">
        <v>0.43</v>
      </c>
      <c r="G36" s="76">
        <v>0.35</v>
      </c>
      <c r="H36" s="76">
        <v>0.22</v>
      </c>
      <c r="I36" s="52"/>
      <c r="J36" s="52"/>
      <c r="K36" s="55"/>
      <c r="L36" s="175"/>
      <c r="M36" s="8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:29" x14ac:dyDescent="0.25">
      <c r="A37" s="58"/>
      <c r="B37" s="52"/>
      <c r="C37" s="52"/>
      <c r="D37" s="52"/>
      <c r="E37" s="52"/>
      <c r="F37" s="52"/>
      <c r="G37" s="52"/>
      <c r="H37" s="52"/>
      <c r="I37" s="52"/>
      <c r="J37" s="52"/>
      <c r="K37" s="55"/>
      <c r="L37" s="175"/>
      <c r="M37" s="8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:29" x14ac:dyDescent="0.25">
      <c r="A38" s="58"/>
      <c r="B38" s="52"/>
      <c r="C38" s="193" t="s">
        <v>29</v>
      </c>
      <c r="D38" s="52"/>
      <c r="E38" s="52"/>
      <c r="F38" s="52"/>
      <c r="G38" s="52"/>
      <c r="H38" s="52"/>
      <c r="I38" s="52"/>
      <c r="J38" s="52"/>
      <c r="K38" s="55"/>
      <c r="L38" s="175"/>
      <c r="M38" s="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:29" ht="45" x14ac:dyDescent="0.25">
      <c r="A39" s="58"/>
      <c r="B39" s="52"/>
      <c r="C39" s="181" t="s">
        <v>30</v>
      </c>
      <c r="D39" s="120" t="s">
        <v>25</v>
      </c>
      <c r="E39" s="86" t="s">
        <v>31</v>
      </c>
      <c r="F39" s="88" t="s">
        <v>32</v>
      </c>
      <c r="G39" s="52"/>
      <c r="H39" s="52"/>
      <c r="I39" s="52"/>
      <c r="J39" s="52"/>
      <c r="K39" s="55"/>
      <c r="L39" s="175"/>
      <c r="M39" s="8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:29" x14ac:dyDescent="0.25">
      <c r="A40" s="58"/>
      <c r="B40" s="52"/>
      <c r="C40" s="199" t="s">
        <v>33</v>
      </c>
      <c r="D40" s="63" t="s">
        <v>22</v>
      </c>
      <c r="E40" s="71">
        <v>0.90700000000000003</v>
      </c>
      <c r="F40" s="71">
        <v>0.92600000000000005</v>
      </c>
      <c r="G40" s="52"/>
      <c r="H40" s="52"/>
      <c r="I40" s="52"/>
      <c r="J40" s="52"/>
      <c r="K40" s="55"/>
      <c r="L40" s="175"/>
      <c r="M40" s="8"/>
      <c r="U40" s="9"/>
      <c r="V40" s="9"/>
      <c r="W40" s="9"/>
      <c r="X40" s="9"/>
      <c r="Y40" s="9"/>
      <c r="Z40" s="9"/>
      <c r="AA40" s="8"/>
      <c r="AB40" s="9"/>
    </row>
    <row r="41" spans="1:29" x14ac:dyDescent="0.25">
      <c r="A41" s="58"/>
      <c r="B41" s="52"/>
      <c r="C41" s="200"/>
      <c r="D41" s="67" t="s">
        <v>19</v>
      </c>
      <c r="E41" s="76">
        <v>0.88200000000000001</v>
      </c>
      <c r="F41" s="76">
        <v>0.90100000000000002</v>
      </c>
      <c r="G41" s="52"/>
      <c r="H41" s="52"/>
      <c r="I41" s="52"/>
      <c r="J41" s="52"/>
      <c r="K41" s="55"/>
      <c r="L41" s="175"/>
      <c r="M41" s="8"/>
      <c r="U41" s="9"/>
      <c r="V41" s="9"/>
      <c r="W41" s="9"/>
      <c r="X41" s="9"/>
      <c r="Y41" s="9"/>
      <c r="Z41" s="9"/>
      <c r="AA41" s="8"/>
      <c r="AB41" s="9"/>
    </row>
    <row r="42" spans="1:29" x14ac:dyDescent="0.25">
      <c r="A42" s="58"/>
      <c r="B42" s="52"/>
      <c r="C42" s="199" t="s">
        <v>34</v>
      </c>
      <c r="D42" s="63" t="s">
        <v>22</v>
      </c>
      <c r="E42" s="71">
        <v>0.86399999999999999</v>
      </c>
      <c r="F42" s="71">
        <v>0.89200000000000002</v>
      </c>
      <c r="G42" s="52"/>
      <c r="H42" s="52"/>
      <c r="I42" s="52"/>
      <c r="J42" s="52"/>
      <c r="K42" s="55"/>
      <c r="L42" s="175"/>
      <c r="M42" s="8"/>
      <c r="U42" s="9"/>
      <c r="V42" s="9"/>
      <c r="W42" s="9"/>
      <c r="X42" s="9"/>
      <c r="Y42" s="9"/>
      <c r="Z42" s="9"/>
      <c r="AA42" s="8"/>
      <c r="AB42" s="9"/>
    </row>
    <row r="43" spans="1:29" x14ac:dyDescent="0.25">
      <c r="A43" s="54"/>
      <c r="B43" s="55"/>
      <c r="C43" s="200"/>
      <c r="D43" s="67" t="s">
        <v>19</v>
      </c>
      <c r="E43" s="76">
        <v>0.82799999999999996</v>
      </c>
      <c r="F43" s="76">
        <v>0.85399999999999998</v>
      </c>
      <c r="G43" s="52"/>
      <c r="H43" s="52"/>
      <c r="I43" s="52"/>
      <c r="J43" s="52"/>
      <c r="K43" s="55"/>
      <c r="L43" s="175"/>
      <c r="M43" s="8"/>
      <c r="U43" s="9"/>
      <c r="V43" s="9"/>
      <c r="W43" s="9"/>
      <c r="X43" s="9"/>
      <c r="Y43" s="9"/>
      <c r="Z43" s="9"/>
      <c r="AA43" s="8"/>
      <c r="AB43" s="9"/>
    </row>
    <row r="44" spans="1:29" x14ac:dyDescent="0.25">
      <c r="A44" s="58"/>
      <c r="B44" s="52"/>
      <c r="C44" s="199" t="s">
        <v>35</v>
      </c>
      <c r="D44" s="82" t="s">
        <v>22</v>
      </c>
      <c r="E44" s="75">
        <v>0.82299999999999995</v>
      </c>
      <c r="F44" s="75">
        <v>0.85799999999999998</v>
      </c>
      <c r="G44" s="52"/>
      <c r="H44" s="52"/>
      <c r="I44" s="52"/>
      <c r="J44" s="52"/>
      <c r="K44" s="52"/>
      <c r="L44" s="175"/>
      <c r="M44" s="8"/>
      <c r="U44" s="9"/>
      <c r="V44" s="9"/>
      <c r="W44" s="9"/>
      <c r="X44" s="9"/>
      <c r="Y44" s="9"/>
      <c r="Z44" s="9"/>
      <c r="AA44" s="8"/>
      <c r="AB44" s="9"/>
    </row>
    <row r="45" spans="1:29" x14ac:dyDescent="0.25">
      <c r="A45" s="58"/>
      <c r="B45" s="52"/>
      <c r="C45" s="200"/>
      <c r="D45" s="67" t="s">
        <v>19</v>
      </c>
      <c r="E45" s="76">
        <v>0.77700000000000002</v>
      </c>
      <c r="F45" s="127">
        <v>0.81</v>
      </c>
      <c r="G45" s="52"/>
      <c r="H45" s="52"/>
      <c r="I45" s="52"/>
      <c r="J45" s="52"/>
      <c r="K45" s="52"/>
      <c r="L45" s="175"/>
      <c r="M45" s="8"/>
      <c r="U45" s="9"/>
      <c r="V45" s="9"/>
      <c r="W45" s="9"/>
      <c r="X45" s="9"/>
      <c r="Y45" s="9"/>
      <c r="Z45" s="9"/>
      <c r="AA45" s="8"/>
      <c r="AB45" s="9"/>
    </row>
    <row r="46" spans="1:29" ht="15.75" thickBot="1" x14ac:dyDescent="0.3">
      <c r="A46" s="100"/>
      <c r="B46" s="101"/>
      <c r="C46" s="101"/>
      <c r="D46" s="101"/>
      <c r="E46" s="101"/>
      <c r="F46" s="101"/>
      <c r="G46" s="101"/>
      <c r="H46" s="101"/>
      <c r="I46" s="101"/>
      <c r="J46" s="101"/>
      <c r="K46" s="101"/>
      <c r="L46" s="194"/>
      <c r="M46" s="8"/>
      <c r="U46" s="9"/>
      <c r="V46" s="9"/>
      <c r="W46" s="9"/>
      <c r="X46" s="9"/>
      <c r="Y46" s="9"/>
      <c r="Z46" s="9"/>
      <c r="AA46" s="8"/>
      <c r="AB46" s="9"/>
    </row>
    <row r="47" spans="1:29" x14ac:dyDescent="0.25">
      <c r="L47" s="8"/>
      <c r="M47" s="8"/>
      <c r="U47" s="9"/>
      <c r="V47" s="9"/>
      <c r="W47" s="9"/>
      <c r="X47" s="9"/>
      <c r="Y47" s="9"/>
      <c r="Z47" s="9"/>
      <c r="AA47" s="8"/>
      <c r="AB47" s="9"/>
    </row>
    <row r="48" spans="1:29" x14ac:dyDescent="0.25">
      <c r="L48" s="8"/>
      <c r="M48" s="8"/>
      <c r="U48" s="9"/>
      <c r="V48" s="9"/>
      <c r="W48" s="9"/>
      <c r="X48" s="9"/>
      <c r="Y48" s="9"/>
      <c r="Z48" s="9"/>
      <c r="AA48" s="8"/>
      <c r="AB48" s="9"/>
    </row>
    <row r="49" spans="12:28" x14ac:dyDescent="0.25">
      <c r="L49" s="8"/>
      <c r="M49" s="8"/>
      <c r="U49" s="9"/>
      <c r="V49" s="9"/>
      <c r="W49" s="9"/>
      <c r="X49" s="9"/>
      <c r="Y49" s="9"/>
      <c r="Z49" s="9"/>
      <c r="AA49" s="8"/>
      <c r="AB49" s="9"/>
    </row>
    <row r="50" spans="12:28" x14ac:dyDescent="0.25">
      <c r="L50" s="8"/>
      <c r="M50" s="8"/>
      <c r="AA50" s="8"/>
    </row>
    <row r="51" spans="12:28" x14ac:dyDescent="0.25">
      <c r="L51" s="8"/>
      <c r="M51" s="8"/>
      <c r="AA51" s="8"/>
    </row>
    <row r="52" spans="12:28" x14ac:dyDescent="0.25">
      <c r="L52" s="8"/>
      <c r="M52" s="8"/>
      <c r="AA52" s="8"/>
    </row>
    <row r="53" spans="12:28" x14ac:dyDescent="0.25">
      <c r="L53" s="8"/>
      <c r="M53" s="8"/>
      <c r="AA53" s="8"/>
    </row>
    <row r="54" spans="12:28" x14ac:dyDescent="0.25">
      <c r="L54" s="8"/>
      <c r="M54" s="8"/>
      <c r="AA54" s="8"/>
    </row>
    <row r="55" spans="12:28" x14ac:dyDescent="0.25">
      <c r="L55" s="8"/>
      <c r="M55" s="8"/>
      <c r="AA55" s="8"/>
    </row>
    <row r="56" spans="12:28" x14ac:dyDescent="0.25">
      <c r="L56" s="8"/>
      <c r="M56" s="8"/>
      <c r="AA56" s="8"/>
    </row>
    <row r="57" spans="12:28" x14ac:dyDescent="0.25">
      <c r="L57" s="8"/>
      <c r="M57" s="8"/>
      <c r="AA57" s="8"/>
    </row>
  </sheetData>
  <sheetProtection formatCells="0" formatColumns="0" formatRows="0"/>
  <mergeCells count="4">
    <mergeCell ref="C40:C41"/>
    <mergeCell ref="C42:C43"/>
    <mergeCell ref="C44:C45"/>
    <mergeCell ref="K1:L1"/>
  </mergeCells>
  <hyperlinks>
    <hyperlink ref="K1" location="TOC!A1" display="Return to TOC" xr:uid="{5FA7B398-9405-4C4D-BFE1-66CB4F7AD95B}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FE758-F67E-4DAE-B66D-18A362976103}">
  <sheetPr codeName="Sheet88"/>
  <dimension ref="A1:AD57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4.7109375" style="7" customWidth="1"/>
    <col min="3" max="3" width="9.42578125" style="7" customWidth="1"/>
    <col min="4" max="6" width="15.7109375" style="7" customWidth="1"/>
    <col min="7" max="8" width="2.7109375" style="7" customWidth="1"/>
    <col min="9" max="10" width="9.140625" style="7" customWidth="1"/>
    <col min="11" max="12" width="10.7109375" style="7" customWidth="1"/>
    <col min="13" max="13" width="11.85546875" style="7" customWidth="1"/>
    <col min="14" max="15" width="2.7109375" style="7" customWidth="1"/>
    <col min="16" max="16" width="10.7109375" style="7" customWidth="1"/>
    <col min="17" max="17" width="18.42578125" style="7" bestFit="1" customWidth="1"/>
    <col min="18" max="18" width="17.5703125" style="7" bestFit="1" customWidth="1"/>
    <col min="19" max="19" width="16.140625" style="7" bestFit="1" customWidth="1"/>
    <col min="20" max="20" width="15.140625" style="7" bestFit="1" customWidth="1"/>
    <col min="21" max="21" width="15.5703125" style="7" bestFit="1" customWidth="1"/>
    <col min="22" max="22" width="9.28515625" style="7" customWidth="1"/>
    <col min="23" max="28" width="2.7109375" style="7" customWidth="1"/>
    <col min="29" max="16384" width="9.140625" style="7"/>
  </cols>
  <sheetData>
    <row r="1" spans="1:30" x14ac:dyDescent="0.25">
      <c r="A1" s="10" t="s">
        <v>3</v>
      </c>
      <c r="B1" s="11"/>
      <c r="C1" s="11" t="s">
        <v>12</v>
      </c>
      <c r="D1" s="12"/>
      <c r="E1" s="11"/>
      <c r="F1" s="11"/>
      <c r="G1" s="11"/>
      <c r="H1" s="11"/>
      <c r="I1" s="11"/>
      <c r="J1" s="11"/>
      <c r="K1" s="11"/>
      <c r="L1" s="11"/>
      <c r="M1" s="201" t="s">
        <v>8</v>
      </c>
      <c r="N1" s="202"/>
      <c r="O1" s="20"/>
      <c r="P1" s="6" t="s">
        <v>9</v>
      </c>
      <c r="AC1" s="20"/>
    </row>
    <row r="2" spans="1:30" x14ac:dyDescent="0.25">
      <c r="A2" s="13" t="s">
        <v>4</v>
      </c>
      <c r="B2" s="14"/>
      <c r="C2" s="14" t="s">
        <v>13</v>
      </c>
      <c r="D2" s="14"/>
      <c r="E2" s="14"/>
      <c r="F2" s="14"/>
      <c r="G2" s="14"/>
      <c r="H2" s="14"/>
      <c r="I2" s="14"/>
      <c r="J2" s="14"/>
      <c r="K2" s="14"/>
      <c r="L2" s="14"/>
      <c r="M2" s="14"/>
      <c r="N2" s="30"/>
      <c r="O2" s="20"/>
      <c r="AC2" s="20"/>
    </row>
    <row r="3" spans="1:30" x14ac:dyDescent="0.25">
      <c r="A3" s="13" t="s">
        <v>5</v>
      </c>
      <c r="B3" s="14"/>
      <c r="C3" s="14" t="s">
        <v>69</v>
      </c>
      <c r="D3" s="14"/>
      <c r="E3" s="14"/>
      <c r="F3" s="14"/>
      <c r="G3" s="14"/>
      <c r="H3" s="14"/>
      <c r="I3" s="14"/>
      <c r="J3" s="14"/>
      <c r="K3" s="14"/>
      <c r="L3" s="14"/>
      <c r="M3" s="14"/>
      <c r="N3" s="30"/>
      <c r="O3" s="20"/>
      <c r="P3"/>
      <c r="Q3"/>
      <c r="R3"/>
      <c r="S3"/>
      <c r="T3"/>
      <c r="U3"/>
      <c r="V3"/>
      <c r="W3"/>
      <c r="X3"/>
      <c r="Y3"/>
      <c r="Z3"/>
      <c r="AA3"/>
      <c r="AB3"/>
      <c r="AC3"/>
    </row>
    <row r="4" spans="1:30" x14ac:dyDescent="0.25">
      <c r="A4" s="15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31"/>
      <c r="O4" s="8"/>
      <c r="P4"/>
      <c r="Q4"/>
      <c r="R4"/>
      <c r="S4"/>
      <c r="T4"/>
      <c r="U4"/>
      <c r="V4"/>
      <c r="W4"/>
      <c r="X4"/>
      <c r="Y4"/>
      <c r="Z4"/>
      <c r="AA4"/>
      <c r="AB4"/>
      <c r="AC4"/>
      <c r="AD4" s="9"/>
    </row>
    <row r="5" spans="1:30" ht="15" customHeight="1" x14ac:dyDescent="0.25">
      <c r="A5" s="17" t="s">
        <v>6</v>
      </c>
      <c r="B5" s="14"/>
      <c r="C5" s="14" t="s">
        <v>318</v>
      </c>
      <c r="D5" s="14"/>
      <c r="E5" s="14"/>
      <c r="F5" s="14"/>
      <c r="G5" s="14"/>
      <c r="H5" s="14"/>
      <c r="I5" s="14"/>
      <c r="J5" s="14"/>
      <c r="K5" s="14"/>
      <c r="L5" s="14"/>
      <c r="M5" s="14"/>
      <c r="N5" s="31"/>
      <c r="O5" s="8"/>
      <c r="P5"/>
      <c r="Q5"/>
      <c r="R5"/>
      <c r="S5"/>
      <c r="T5"/>
      <c r="U5"/>
      <c r="V5"/>
      <c r="W5"/>
      <c r="X5"/>
      <c r="Y5"/>
      <c r="Z5"/>
      <c r="AA5"/>
      <c r="AB5"/>
      <c r="AC5"/>
      <c r="AD5" s="9"/>
    </row>
    <row r="6" spans="1:30" x14ac:dyDescent="0.25">
      <c r="A6" s="18"/>
      <c r="B6" s="14"/>
      <c r="C6" s="14" t="s">
        <v>322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31"/>
      <c r="O6" s="8"/>
      <c r="P6"/>
      <c r="Q6"/>
      <c r="R6"/>
      <c r="S6"/>
      <c r="T6"/>
      <c r="U6"/>
      <c r="V6"/>
      <c r="W6"/>
      <c r="X6"/>
      <c r="Y6"/>
      <c r="Z6"/>
      <c r="AA6"/>
      <c r="AB6"/>
      <c r="AC6"/>
      <c r="AD6" s="9"/>
    </row>
    <row r="7" spans="1:30" ht="15" customHeight="1" x14ac:dyDescent="0.25">
      <c r="A7" s="18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31"/>
      <c r="O7" s="8"/>
      <c r="P7"/>
      <c r="Q7"/>
      <c r="R7"/>
      <c r="S7"/>
      <c r="T7"/>
      <c r="U7"/>
      <c r="V7"/>
      <c r="W7"/>
      <c r="X7"/>
      <c r="Y7"/>
      <c r="Z7"/>
      <c r="AA7"/>
      <c r="AB7"/>
      <c r="AC7"/>
      <c r="AD7" s="9"/>
    </row>
    <row r="8" spans="1:30" ht="15" customHeight="1" x14ac:dyDescent="0.25">
      <c r="A8" s="17"/>
      <c r="B8" s="16"/>
      <c r="C8" s="14" t="s">
        <v>70</v>
      </c>
      <c r="D8" s="14"/>
      <c r="E8" s="14"/>
      <c r="F8" s="14"/>
      <c r="G8" s="14"/>
      <c r="H8" s="14"/>
      <c r="I8" s="14"/>
      <c r="J8" s="14"/>
      <c r="K8" s="14"/>
      <c r="L8" s="14"/>
      <c r="M8" s="14"/>
      <c r="N8" s="31"/>
      <c r="O8" s="8"/>
      <c r="P8"/>
      <c r="Q8"/>
      <c r="R8"/>
      <c r="S8"/>
      <c r="T8"/>
      <c r="U8"/>
      <c r="V8"/>
      <c r="W8"/>
      <c r="X8"/>
      <c r="Y8"/>
      <c r="Z8"/>
      <c r="AA8"/>
      <c r="AB8"/>
      <c r="AC8"/>
      <c r="AD8" s="9"/>
    </row>
    <row r="9" spans="1:30" x14ac:dyDescent="0.25">
      <c r="A9" s="17"/>
      <c r="B9" s="44">
        <v>340000</v>
      </c>
      <c r="C9" s="14" t="str">
        <f>"The cost of this policy in the most recent experience year was "&amp;TEXT(B9,"$#,###")&amp;"."</f>
        <v>The cost of this policy in the most recent experience year was $340,000.</v>
      </c>
      <c r="D9" s="14"/>
      <c r="E9" s="14"/>
      <c r="F9" s="14"/>
      <c r="G9" s="14"/>
      <c r="H9" s="14"/>
      <c r="I9" s="14"/>
      <c r="J9" s="14"/>
      <c r="K9" s="14"/>
      <c r="L9" s="14"/>
      <c r="M9" s="14"/>
      <c r="N9" s="31"/>
      <c r="O9" s="8"/>
      <c r="P9"/>
      <c r="Q9"/>
      <c r="R9"/>
      <c r="S9"/>
      <c r="T9"/>
      <c r="U9"/>
      <c r="V9"/>
      <c r="W9"/>
      <c r="X9"/>
      <c r="Y9"/>
      <c r="Z9"/>
      <c r="AA9"/>
      <c r="AB9"/>
      <c r="AC9"/>
      <c r="AD9" s="9"/>
    </row>
    <row r="10" spans="1:30" x14ac:dyDescent="0.25">
      <c r="A10" s="15"/>
      <c r="B10" s="16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31"/>
      <c r="O10" s="8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 s="9"/>
    </row>
    <row r="11" spans="1:30" x14ac:dyDescent="0.25">
      <c r="A11" s="13" t="s">
        <v>7</v>
      </c>
      <c r="B11" s="16"/>
      <c r="C11" s="14" t="s">
        <v>71</v>
      </c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31"/>
      <c r="O11" s="8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 s="9"/>
    </row>
    <row r="12" spans="1:30" x14ac:dyDescent="0.25">
      <c r="A12" s="15"/>
      <c r="B12" s="16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31"/>
      <c r="O12" s="8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 s="9"/>
    </row>
    <row r="13" spans="1:30" x14ac:dyDescent="0.25">
      <c r="A13" s="15"/>
      <c r="B13" s="16"/>
      <c r="C13" s="14"/>
      <c r="D13" s="45" t="s">
        <v>72</v>
      </c>
      <c r="E13" s="46"/>
      <c r="F13" s="14"/>
      <c r="G13" s="14"/>
      <c r="H13" s="14"/>
      <c r="I13" s="47">
        <v>0.7</v>
      </c>
      <c r="J13" s="48" t="s">
        <v>73</v>
      </c>
      <c r="K13" s="48"/>
      <c r="L13" s="27"/>
      <c r="M13" s="14"/>
      <c r="N13" s="31"/>
      <c r="O13" s="8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 s="9"/>
    </row>
    <row r="14" spans="1:30" x14ac:dyDescent="0.25">
      <c r="A14" s="15"/>
      <c r="B14" s="16"/>
      <c r="C14" s="49" t="s">
        <v>25</v>
      </c>
      <c r="D14" s="49">
        <v>1500</v>
      </c>
      <c r="E14" s="50">
        <v>6336</v>
      </c>
      <c r="F14" s="14"/>
      <c r="G14" s="14"/>
      <c r="H14" s="14"/>
      <c r="I14" s="14"/>
      <c r="J14" s="14"/>
      <c r="K14" s="14"/>
      <c r="L14" s="14"/>
      <c r="M14" s="14"/>
      <c r="N14" s="31"/>
      <c r="O14" s="8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 s="9"/>
    </row>
    <row r="15" spans="1:30" x14ac:dyDescent="0.25">
      <c r="A15" s="18"/>
      <c r="B15" s="14"/>
      <c r="C15" s="21" t="s">
        <v>22</v>
      </c>
      <c r="D15" s="26">
        <v>8.1999999999999993</v>
      </c>
      <c r="E15" s="29">
        <v>1.35</v>
      </c>
      <c r="F15" s="14"/>
      <c r="G15" s="14"/>
      <c r="H15" s="14"/>
      <c r="I15" s="14"/>
      <c r="J15" s="14"/>
      <c r="K15" s="14"/>
      <c r="L15" s="14"/>
      <c r="M15" s="14"/>
      <c r="N15" s="31"/>
      <c r="O15" s="8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 s="9"/>
    </row>
    <row r="16" spans="1:30" x14ac:dyDescent="0.25">
      <c r="A16" s="18"/>
      <c r="B16" s="14"/>
      <c r="C16" s="22" t="s">
        <v>19</v>
      </c>
      <c r="D16" s="23">
        <v>4.75</v>
      </c>
      <c r="E16" s="23">
        <v>3.14</v>
      </c>
      <c r="F16" s="14"/>
      <c r="G16" s="14"/>
      <c r="H16" s="14"/>
      <c r="I16" s="14"/>
      <c r="J16" s="14"/>
      <c r="K16" s="14"/>
      <c r="L16" s="14"/>
      <c r="M16" s="14"/>
      <c r="N16" s="31"/>
      <c r="O16" s="8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 s="9"/>
    </row>
    <row r="17" spans="1:30" x14ac:dyDescent="0.25">
      <c r="A17" s="18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31"/>
      <c r="O17" s="8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 s="9"/>
    </row>
    <row r="18" spans="1:30" x14ac:dyDescent="0.25">
      <c r="A18" s="18"/>
      <c r="B18" s="14"/>
      <c r="C18" s="28" t="s">
        <v>49</v>
      </c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31"/>
      <c r="O18" s="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 s="9"/>
    </row>
    <row r="19" spans="1:30" ht="15" customHeight="1" x14ac:dyDescent="0.25">
      <c r="A19" s="18"/>
      <c r="B19" s="14"/>
      <c r="C19" s="28" t="s">
        <v>319</v>
      </c>
      <c r="D19" s="14"/>
      <c r="E19" s="14"/>
      <c r="F19" s="14"/>
      <c r="G19" s="14"/>
      <c r="H19" s="14"/>
      <c r="I19" s="28" t="s">
        <v>323</v>
      </c>
      <c r="J19" s="14"/>
      <c r="K19" s="14"/>
      <c r="L19" s="14"/>
      <c r="M19" s="14"/>
      <c r="N19" s="31"/>
      <c r="O19" s="8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 s="9"/>
    </row>
    <row r="20" spans="1:30" x14ac:dyDescent="0.25">
      <c r="A20" s="18"/>
      <c r="B20" s="14"/>
      <c r="C20" s="14"/>
      <c r="D20" s="32" t="s">
        <v>75</v>
      </c>
      <c r="E20" s="32"/>
      <c r="F20" s="32"/>
      <c r="G20" s="14"/>
      <c r="H20" s="14"/>
      <c r="I20" s="14"/>
      <c r="J20" s="14"/>
      <c r="K20" s="32" t="s">
        <v>75</v>
      </c>
      <c r="L20" s="32"/>
      <c r="M20" s="32"/>
      <c r="N20" s="31"/>
      <c r="O20" s="8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 s="9"/>
    </row>
    <row r="21" spans="1:30" x14ac:dyDescent="0.25">
      <c r="A21" s="18"/>
      <c r="B21" s="14"/>
      <c r="C21" s="14"/>
      <c r="D21" s="25" t="s">
        <v>53</v>
      </c>
      <c r="E21" s="25" t="s">
        <v>76</v>
      </c>
      <c r="F21" s="25" t="s">
        <v>55</v>
      </c>
      <c r="G21" s="14"/>
      <c r="H21" s="14"/>
      <c r="I21" s="14"/>
      <c r="J21" s="14"/>
      <c r="K21" s="25" t="s">
        <v>53</v>
      </c>
      <c r="L21" s="25" t="s">
        <v>76</v>
      </c>
      <c r="M21" s="25" t="s">
        <v>55</v>
      </c>
      <c r="N21" s="31"/>
      <c r="O21" s="8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 s="9"/>
    </row>
    <row r="22" spans="1:30" x14ac:dyDescent="0.25">
      <c r="A22" s="18"/>
      <c r="B22" s="14"/>
      <c r="C22" s="33" t="s">
        <v>57</v>
      </c>
      <c r="D22" s="34">
        <v>1</v>
      </c>
      <c r="E22" s="35">
        <v>2.024</v>
      </c>
      <c r="F22" s="36">
        <v>5.6639999999999997</v>
      </c>
      <c r="G22" s="14"/>
      <c r="H22" s="14"/>
      <c r="I22" s="14"/>
      <c r="J22" s="33" t="s">
        <v>57</v>
      </c>
      <c r="K22" s="34">
        <v>1</v>
      </c>
      <c r="L22" s="35">
        <v>2.774</v>
      </c>
      <c r="M22" s="36">
        <v>4.2629999999999999</v>
      </c>
      <c r="N22" s="31"/>
      <c r="O22" s="8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 s="9"/>
    </row>
    <row r="23" spans="1:30" ht="15" customHeight="1" x14ac:dyDescent="0.25">
      <c r="A23" s="18"/>
      <c r="B23" s="14"/>
      <c r="C23" s="33" t="s">
        <v>59</v>
      </c>
      <c r="D23" s="37">
        <v>3.8940000000000001</v>
      </c>
      <c r="E23" s="38">
        <v>4.8</v>
      </c>
      <c r="F23" s="39">
        <v>5.9009999999999998</v>
      </c>
      <c r="G23" s="14"/>
      <c r="H23" s="14"/>
      <c r="I23" s="14"/>
      <c r="J23" s="33" t="s">
        <v>59</v>
      </c>
      <c r="K23" s="37">
        <v>2.8879999999999999</v>
      </c>
      <c r="L23" s="38">
        <v>3.5630000000000002</v>
      </c>
      <c r="M23" s="39">
        <v>5.13</v>
      </c>
      <c r="N23" s="31"/>
      <c r="O23" s="8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 s="9"/>
    </row>
    <row r="24" spans="1:30" ht="15" customHeight="1" x14ac:dyDescent="0.25">
      <c r="A24" s="18"/>
      <c r="B24" s="14"/>
      <c r="C24" s="33" t="s">
        <v>76</v>
      </c>
      <c r="D24" s="40">
        <v>3.9750000000000001</v>
      </c>
      <c r="E24" s="41">
        <v>5.2640000000000002</v>
      </c>
      <c r="F24" s="42">
        <v>5.9530000000000003</v>
      </c>
      <c r="G24" s="14"/>
      <c r="H24" s="14"/>
      <c r="I24" s="14"/>
      <c r="J24" s="33" t="s">
        <v>76</v>
      </c>
      <c r="K24" s="40">
        <v>4.992</v>
      </c>
      <c r="L24" s="41">
        <v>5.7610000000000001</v>
      </c>
      <c r="M24" s="42">
        <v>6.1539999999999999</v>
      </c>
      <c r="N24" s="31"/>
      <c r="O24" s="8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 s="9"/>
    </row>
    <row r="25" spans="1:30" ht="15" customHeight="1" x14ac:dyDescent="0.25">
      <c r="A25" s="18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31"/>
      <c r="O25" s="8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 s="9"/>
    </row>
    <row r="26" spans="1:30" ht="15" customHeight="1" x14ac:dyDescent="0.25">
      <c r="A26" s="18"/>
      <c r="B26" s="14"/>
      <c r="C26" s="28" t="s">
        <v>320</v>
      </c>
      <c r="D26" s="14"/>
      <c r="E26" s="14"/>
      <c r="F26" s="14"/>
      <c r="G26" s="14"/>
      <c r="H26" s="14"/>
      <c r="I26" s="28" t="s">
        <v>321</v>
      </c>
      <c r="J26" s="14"/>
      <c r="K26" s="14"/>
      <c r="L26" s="14"/>
      <c r="M26" s="14"/>
      <c r="N26" s="31"/>
      <c r="O26" s="8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 s="9"/>
    </row>
    <row r="27" spans="1:30" ht="15" customHeight="1" x14ac:dyDescent="0.25">
      <c r="A27" s="18"/>
      <c r="B27" s="14"/>
      <c r="C27" s="14"/>
      <c r="D27" s="32" t="s">
        <v>75</v>
      </c>
      <c r="E27" s="32"/>
      <c r="F27" s="32"/>
      <c r="G27" s="14"/>
      <c r="H27" s="14"/>
      <c r="I27" s="14"/>
      <c r="J27" s="14"/>
      <c r="K27" s="32" t="s">
        <v>75</v>
      </c>
      <c r="L27" s="32"/>
      <c r="M27" s="32"/>
      <c r="N27" s="31"/>
      <c r="O27" s="8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 s="9"/>
    </row>
    <row r="28" spans="1:30" ht="15" customHeight="1" x14ac:dyDescent="0.25">
      <c r="A28" s="18"/>
      <c r="B28" s="14"/>
      <c r="C28" s="14"/>
      <c r="D28" s="25" t="s">
        <v>53</v>
      </c>
      <c r="E28" s="25" t="s">
        <v>76</v>
      </c>
      <c r="F28" s="25" t="s">
        <v>55</v>
      </c>
      <c r="G28" s="14"/>
      <c r="H28" s="14"/>
      <c r="I28" s="14"/>
      <c r="J28" s="14"/>
      <c r="K28" s="25" t="s">
        <v>53</v>
      </c>
      <c r="L28" s="25" t="s">
        <v>76</v>
      </c>
      <c r="M28" s="25" t="s">
        <v>55</v>
      </c>
      <c r="N28" s="31"/>
      <c r="O28" s="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 s="9"/>
    </row>
    <row r="29" spans="1:30" x14ac:dyDescent="0.25">
      <c r="A29" s="18"/>
      <c r="B29" s="14"/>
      <c r="C29" s="33" t="s">
        <v>57</v>
      </c>
      <c r="D29" s="34">
        <v>1</v>
      </c>
      <c r="E29" s="35">
        <v>2.92</v>
      </c>
      <c r="F29" s="36">
        <v>3.605</v>
      </c>
      <c r="G29" s="14"/>
      <c r="H29" s="14"/>
      <c r="I29" s="14"/>
      <c r="J29" s="33" t="s">
        <v>57</v>
      </c>
      <c r="K29" s="34">
        <v>1</v>
      </c>
      <c r="L29" s="35">
        <v>1.3160000000000001</v>
      </c>
      <c r="M29" s="36">
        <v>4.6630000000000003</v>
      </c>
      <c r="N29" s="31"/>
      <c r="O29" s="8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 s="9"/>
    </row>
    <row r="30" spans="1:30" x14ac:dyDescent="0.25">
      <c r="A30" s="18"/>
      <c r="B30" s="14"/>
      <c r="C30" s="33" t="s">
        <v>59</v>
      </c>
      <c r="D30" s="37">
        <v>3.61</v>
      </c>
      <c r="E30" s="38">
        <v>4.7619999999999996</v>
      </c>
      <c r="F30" s="39">
        <v>5.407</v>
      </c>
      <c r="G30" s="14"/>
      <c r="H30" s="14"/>
      <c r="I30" s="14"/>
      <c r="J30" s="33" t="s">
        <v>59</v>
      </c>
      <c r="K30" s="37">
        <v>2.3159999999999998</v>
      </c>
      <c r="L30" s="38">
        <v>3.91</v>
      </c>
      <c r="M30" s="39">
        <v>5.7629999999999999</v>
      </c>
      <c r="N30" s="31"/>
      <c r="O30" s="8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 s="9"/>
    </row>
    <row r="31" spans="1:30" x14ac:dyDescent="0.25">
      <c r="A31" s="18"/>
      <c r="B31" s="14"/>
      <c r="C31" s="33" t="s">
        <v>76</v>
      </c>
      <c r="D31" s="40">
        <v>4.7229999999999999</v>
      </c>
      <c r="E31" s="41">
        <v>5.8879999999999999</v>
      </c>
      <c r="F31" s="42">
        <v>5.923</v>
      </c>
      <c r="G31" s="14"/>
      <c r="H31" s="14"/>
      <c r="I31" s="14"/>
      <c r="J31" s="33" t="s">
        <v>76</v>
      </c>
      <c r="K31" s="40">
        <v>3.4689999999999999</v>
      </c>
      <c r="L31" s="41">
        <v>4.7640000000000002</v>
      </c>
      <c r="M31" s="42">
        <v>6.5090000000000003</v>
      </c>
      <c r="N31" s="31"/>
      <c r="O31" s="8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 s="9"/>
    </row>
    <row r="32" spans="1:30" ht="15.75" thickBot="1" x14ac:dyDescent="0.3">
      <c r="A32" s="24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43"/>
      <c r="O32" s="8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 s="9"/>
    </row>
    <row r="33" spans="1:30" x14ac:dyDescent="0.25">
      <c r="N33" s="8"/>
      <c r="O33" s="8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 s="9"/>
    </row>
    <row r="34" spans="1:30" x14ac:dyDescent="0.25">
      <c r="N34" s="8"/>
      <c r="O34" s="8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 s="9"/>
    </row>
    <row r="35" spans="1:30" x14ac:dyDescent="0.25">
      <c r="N35" s="8"/>
      <c r="O35" s="8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 s="9"/>
    </row>
    <row r="36" spans="1:30" x14ac:dyDescent="0.25">
      <c r="N36" s="8"/>
      <c r="O36" s="8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 s="9"/>
    </row>
    <row r="37" spans="1:30" x14ac:dyDescent="0.25">
      <c r="N37" s="8"/>
      <c r="O37" s="8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 s="9"/>
    </row>
    <row r="38" spans="1:30" x14ac:dyDescent="0.25">
      <c r="N38" s="8"/>
      <c r="O38" s="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 s="9"/>
    </row>
    <row r="39" spans="1:30" x14ac:dyDescent="0.25">
      <c r="A39" s="9"/>
      <c r="B39" s="9"/>
      <c r="N39" s="8"/>
      <c r="O39" s="8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 s="9"/>
    </row>
    <row r="40" spans="1:30" x14ac:dyDescent="0.25">
      <c r="N40" s="8"/>
      <c r="O40" s="8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 s="9"/>
    </row>
    <row r="41" spans="1:30" x14ac:dyDescent="0.25">
      <c r="N41" s="8"/>
      <c r="O41" s="8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 s="9"/>
    </row>
    <row r="42" spans="1:30" x14ac:dyDescent="0.25">
      <c r="N42" s="8"/>
      <c r="O42" s="8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 s="9"/>
    </row>
    <row r="43" spans="1:30" x14ac:dyDescent="0.25">
      <c r="N43" s="8"/>
      <c r="O43" s="8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 s="9"/>
    </row>
    <row r="44" spans="1:30" x14ac:dyDescent="0.25">
      <c r="N44" s="8"/>
      <c r="O44" s="8"/>
      <c r="W44" s="9"/>
      <c r="X44" s="9"/>
      <c r="Y44" s="9"/>
      <c r="Z44" s="9"/>
      <c r="AA44" s="9"/>
      <c r="AB44" s="9"/>
      <c r="AC44" s="8"/>
      <c r="AD44" s="9"/>
    </row>
    <row r="45" spans="1:30" x14ac:dyDescent="0.25">
      <c r="N45" s="8"/>
      <c r="O45" s="8"/>
      <c r="W45" s="9"/>
      <c r="X45" s="9"/>
      <c r="Y45" s="9"/>
      <c r="Z45" s="9"/>
      <c r="AA45" s="9"/>
      <c r="AB45" s="9"/>
      <c r="AC45" s="8"/>
      <c r="AD45" s="9"/>
    </row>
    <row r="46" spans="1:30" x14ac:dyDescent="0.25">
      <c r="N46" s="8"/>
      <c r="O46" s="8"/>
      <c r="W46" s="9"/>
      <c r="X46" s="9"/>
      <c r="Y46" s="9"/>
      <c r="Z46" s="9"/>
      <c r="AA46" s="9"/>
      <c r="AB46" s="9"/>
      <c r="AC46" s="8"/>
      <c r="AD46" s="9"/>
    </row>
    <row r="47" spans="1:30" x14ac:dyDescent="0.25">
      <c r="N47" s="8"/>
      <c r="O47" s="8"/>
      <c r="W47" s="9"/>
      <c r="X47" s="9"/>
      <c r="Y47" s="9"/>
      <c r="Z47" s="9"/>
      <c r="AA47" s="9"/>
      <c r="AB47" s="9"/>
      <c r="AC47" s="8"/>
      <c r="AD47" s="9"/>
    </row>
    <row r="48" spans="1:30" x14ac:dyDescent="0.25">
      <c r="N48" s="8"/>
      <c r="O48" s="8"/>
      <c r="W48" s="9"/>
      <c r="X48" s="9"/>
      <c r="Y48" s="9"/>
      <c r="Z48" s="9"/>
      <c r="AA48" s="9"/>
      <c r="AB48" s="9"/>
      <c r="AC48" s="8"/>
      <c r="AD48" s="9"/>
    </row>
    <row r="49" spans="14:30" x14ac:dyDescent="0.25">
      <c r="N49" s="8"/>
      <c r="O49" s="8"/>
      <c r="W49" s="9"/>
      <c r="X49" s="9"/>
      <c r="Y49" s="9"/>
      <c r="Z49" s="9"/>
      <c r="AA49" s="9"/>
      <c r="AB49" s="9"/>
      <c r="AC49" s="8"/>
      <c r="AD49" s="9"/>
    </row>
    <row r="50" spans="14:30" x14ac:dyDescent="0.25">
      <c r="N50" s="8"/>
      <c r="O50" s="8"/>
      <c r="AC50" s="8"/>
    </row>
    <row r="51" spans="14:30" x14ac:dyDescent="0.25">
      <c r="N51" s="8"/>
      <c r="O51" s="8"/>
      <c r="AC51" s="8"/>
    </row>
    <row r="52" spans="14:30" x14ac:dyDescent="0.25">
      <c r="N52" s="8"/>
      <c r="O52" s="8"/>
      <c r="AC52" s="8"/>
    </row>
    <row r="53" spans="14:30" x14ac:dyDescent="0.25">
      <c r="N53" s="8"/>
      <c r="O53" s="8"/>
      <c r="AC53" s="8"/>
    </row>
    <row r="54" spans="14:30" x14ac:dyDescent="0.25">
      <c r="N54" s="8"/>
      <c r="O54" s="8"/>
      <c r="AC54" s="8"/>
    </row>
    <row r="55" spans="14:30" x14ac:dyDescent="0.25">
      <c r="N55" s="8"/>
      <c r="O55" s="8"/>
      <c r="AC55" s="8"/>
    </row>
    <row r="56" spans="14:30" x14ac:dyDescent="0.25">
      <c r="N56" s="8"/>
      <c r="O56" s="8"/>
      <c r="AC56" s="8"/>
    </row>
    <row r="57" spans="14:30" x14ac:dyDescent="0.25">
      <c r="N57" s="8"/>
      <c r="O57" s="8"/>
      <c r="AC57" s="8"/>
    </row>
  </sheetData>
  <sheetProtection formatCells="0" formatColumns="0" formatRows="0"/>
  <mergeCells count="1">
    <mergeCell ref="M1:N1"/>
  </mergeCells>
  <hyperlinks>
    <hyperlink ref="M1" location="TOC!A1" display="Return to TOC" xr:uid="{DD1262A7-07E6-4B6E-9ACC-2242FB617B6E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F6CF-EDED-4085-88BA-7C5652FFB695}">
  <sheetPr codeName="Sheet2"/>
  <dimension ref="A1:L43"/>
  <sheetViews>
    <sheetView workbookViewId="0"/>
  </sheetViews>
  <sheetFormatPr defaultRowHeight="15" x14ac:dyDescent="0.25"/>
  <cols>
    <col min="1" max="1" width="13.5703125" bestFit="1" customWidth="1"/>
    <col min="2" max="2" width="10.5703125" customWidth="1"/>
    <col min="3" max="5" width="10.140625" customWidth="1"/>
    <col min="11" max="11" width="2.7109375" customWidth="1"/>
    <col min="12" max="12" width="11.5703125" bestFit="1" customWidth="1"/>
    <col min="17" max="17" width="10" bestFit="1" customWidth="1"/>
  </cols>
  <sheetData>
    <row r="1" spans="1:12" x14ac:dyDescent="0.25">
      <c r="A1" s="103" t="s">
        <v>3</v>
      </c>
      <c r="B1" s="104" t="s">
        <v>12</v>
      </c>
      <c r="C1" s="52"/>
      <c r="D1" s="105"/>
      <c r="E1" s="104"/>
      <c r="F1" s="104"/>
      <c r="G1" s="104"/>
      <c r="H1" s="104"/>
      <c r="I1" s="197" t="s">
        <v>8</v>
      </c>
      <c r="J1" s="198"/>
      <c r="K1" s="20"/>
      <c r="L1" s="6" t="s">
        <v>9</v>
      </c>
    </row>
    <row r="2" spans="1:12" x14ac:dyDescent="0.25">
      <c r="A2" s="51" t="s">
        <v>4</v>
      </c>
      <c r="B2" s="52" t="s">
        <v>78</v>
      </c>
      <c r="C2" s="52"/>
      <c r="D2" s="52"/>
      <c r="E2" s="52"/>
      <c r="F2" s="52"/>
      <c r="G2" s="52"/>
      <c r="H2" s="52"/>
      <c r="I2" s="52"/>
      <c r="J2" s="53"/>
      <c r="K2" s="20"/>
    </row>
    <row r="3" spans="1:12" x14ac:dyDescent="0.25">
      <c r="A3" s="51" t="s">
        <v>5</v>
      </c>
      <c r="B3" s="52" t="s">
        <v>124</v>
      </c>
      <c r="C3" s="52"/>
      <c r="D3" s="52"/>
      <c r="E3" s="52"/>
      <c r="F3" s="52"/>
      <c r="G3" s="52"/>
      <c r="H3" s="52"/>
      <c r="I3" s="52"/>
      <c r="J3" s="53"/>
      <c r="K3" s="20"/>
    </row>
    <row r="4" spans="1:12" x14ac:dyDescent="0.25">
      <c r="A4" s="54"/>
      <c r="B4" s="55"/>
      <c r="C4" s="55"/>
      <c r="D4" s="55"/>
      <c r="E4" s="55"/>
      <c r="F4" s="55"/>
      <c r="G4" s="55"/>
      <c r="H4" s="55"/>
      <c r="I4" s="55"/>
      <c r="J4" s="56"/>
      <c r="K4" s="8"/>
    </row>
    <row r="5" spans="1:12" x14ac:dyDescent="0.25">
      <c r="A5" s="57" t="s">
        <v>6</v>
      </c>
      <c r="B5" s="52" t="str">
        <f ca="1">"An insurer is writing a General Liability experience rated policy effective January 1, "&amp;YEAR(TODAY())+1&amp;"."</f>
        <v>An insurer is writing a General Liability experience rated policy effective January 1, 2025.</v>
      </c>
      <c r="C5" s="52"/>
      <c r="D5" s="52"/>
      <c r="E5" s="52"/>
      <c r="F5" s="52"/>
      <c r="G5" s="52"/>
      <c r="H5" s="52"/>
      <c r="I5" s="52"/>
      <c r="J5" s="53"/>
      <c r="K5" s="8"/>
    </row>
    <row r="6" spans="1:12" x14ac:dyDescent="0.25">
      <c r="A6" s="58"/>
      <c r="B6" s="52"/>
      <c r="C6" s="52"/>
      <c r="D6" s="52"/>
      <c r="E6" s="52"/>
      <c r="F6" s="52"/>
      <c r="G6" s="52"/>
      <c r="H6" s="52"/>
      <c r="I6" s="52"/>
      <c r="J6" s="53"/>
    </row>
    <row r="7" spans="1:12" x14ac:dyDescent="0.25">
      <c r="A7" s="58"/>
      <c r="B7" s="52" t="s">
        <v>79</v>
      </c>
      <c r="C7" s="52"/>
      <c r="D7" s="52"/>
      <c r="E7" s="52"/>
      <c r="F7" s="52"/>
      <c r="G7" s="52"/>
      <c r="H7" s="52"/>
      <c r="I7" s="52"/>
      <c r="J7" s="53"/>
    </row>
    <row r="8" spans="1:12" x14ac:dyDescent="0.25">
      <c r="A8" s="58"/>
      <c r="B8" s="52"/>
      <c r="C8" s="52"/>
      <c r="D8" s="52"/>
      <c r="E8" s="52"/>
      <c r="F8" s="52"/>
      <c r="G8" s="52"/>
      <c r="H8" s="52"/>
      <c r="I8" s="52"/>
      <c r="J8" s="53"/>
    </row>
    <row r="9" spans="1:12" x14ac:dyDescent="0.25">
      <c r="A9" s="58"/>
      <c r="B9" s="59">
        <v>160000</v>
      </c>
      <c r="C9" s="60" t="str">
        <f ca="1">YEAR(TODAY())+1&amp;" basic limits premium"</f>
        <v>2025 basic limits premium</v>
      </c>
      <c r="D9" s="60"/>
      <c r="E9" s="61"/>
      <c r="F9" s="52"/>
      <c r="G9" s="52"/>
      <c r="H9" s="52"/>
      <c r="I9" s="52"/>
      <c r="J9" s="53"/>
    </row>
    <row r="10" spans="1:12" x14ac:dyDescent="0.25">
      <c r="A10" s="58"/>
      <c r="B10" s="62">
        <v>0.65</v>
      </c>
      <c r="C10" s="60" t="s">
        <v>80</v>
      </c>
      <c r="D10" s="60"/>
      <c r="E10" s="61"/>
      <c r="F10" s="52"/>
      <c r="G10" s="52"/>
      <c r="H10" s="52"/>
      <c r="I10" s="52"/>
      <c r="J10" s="53"/>
    </row>
    <row r="11" spans="1:12" x14ac:dyDescent="0.25">
      <c r="A11" s="58"/>
      <c r="B11" s="52"/>
      <c r="C11" s="52"/>
      <c r="D11" s="52"/>
      <c r="E11" s="52"/>
      <c r="F11" s="52"/>
      <c r="G11" s="52"/>
      <c r="H11" s="52"/>
      <c r="I11" s="52"/>
      <c r="J11" s="53"/>
    </row>
    <row r="12" spans="1:12" x14ac:dyDescent="0.25">
      <c r="A12" s="58"/>
      <c r="B12" s="52" t="str">
        <f ca="1">"The insured has had a claims-made policy since "&amp;YEAR(TODAY())-10&amp;"."</f>
        <v>The insured has had a claims-made policy since 2014.</v>
      </c>
      <c r="C12" s="52"/>
      <c r="D12" s="52"/>
      <c r="E12" s="52"/>
      <c r="F12" s="52"/>
      <c r="G12" s="52"/>
      <c r="H12" s="52"/>
      <c r="I12" s="52"/>
      <c r="J12" s="53"/>
    </row>
    <row r="13" spans="1:12" x14ac:dyDescent="0.25">
      <c r="A13" s="58"/>
      <c r="B13" s="52" t="str">
        <f ca="1">"The prior one-year policies were effective January 1, "&amp;YEAR(TODAY())-3 &amp; ", January 1, "&amp;YEAR(TODAY())-2 &amp;", and January 1, "&amp;YEAR(TODAY())-1&amp;"."</f>
        <v>The prior one-year policies were effective January 1, 2021, January 1, 2022, and January 1, 2023.</v>
      </c>
      <c r="C13" s="52"/>
      <c r="D13" s="52"/>
      <c r="E13" s="52"/>
      <c r="F13" s="52"/>
      <c r="G13" s="52"/>
      <c r="H13" s="52"/>
      <c r="I13" s="52"/>
      <c r="J13" s="53"/>
    </row>
    <row r="14" spans="1:12" x14ac:dyDescent="0.25">
      <c r="A14" s="58"/>
      <c r="B14" s="52" t="str">
        <f ca="1">"Loss data is as of June 30, " &amp;YEAR(TODAY())&amp;"."</f>
        <v>Loss data is as of June 30, 2024.</v>
      </c>
      <c r="C14" s="52"/>
      <c r="D14" s="52"/>
      <c r="E14" s="52"/>
      <c r="F14" s="52"/>
      <c r="G14" s="52"/>
      <c r="H14" s="52"/>
      <c r="I14" s="52"/>
      <c r="J14" s="53"/>
    </row>
    <row r="15" spans="1:12" x14ac:dyDescent="0.25">
      <c r="A15" s="58"/>
      <c r="B15" s="52"/>
      <c r="C15" s="52"/>
      <c r="D15" s="52"/>
      <c r="E15" s="52"/>
      <c r="F15" s="52"/>
      <c r="G15" s="52"/>
      <c r="H15" s="52"/>
      <c r="I15" s="52"/>
      <c r="J15" s="53"/>
    </row>
    <row r="16" spans="1:12" x14ac:dyDescent="0.25">
      <c r="A16" s="58"/>
      <c r="B16" s="63" t="s">
        <v>81</v>
      </c>
      <c r="C16" s="64" t="s">
        <v>107</v>
      </c>
      <c r="D16" s="65"/>
      <c r="E16" s="66"/>
      <c r="F16" s="52"/>
      <c r="G16" s="52"/>
      <c r="H16" s="52"/>
      <c r="I16" s="52"/>
      <c r="J16" s="53"/>
    </row>
    <row r="17" spans="1:10" x14ac:dyDescent="0.25">
      <c r="A17" s="58"/>
      <c r="B17" s="67" t="s">
        <v>82</v>
      </c>
      <c r="C17" s="68" t="s">
        <v>85</v>
      </c>
      <c r="D17" s="69"/>
      <c r="E17" s="70"/>
      <c r="F17" s="52"/>
      <c r="G17" s="52"/>
      <c r="H17" s="52"/>
      <c r="I17" s="52"/>
      <c r="J17" s="53"/>
    </row>
    <row r="18" spans="1:10" x14ac:dyDescent="0.25">
      <c r="A18" s="58"/>
      <c r="B18" s="71" t="s">
        <v>33</v>
      </c>
      <c r="C18" s="72"/>
      <c r="D18" s="73">
        <v>30000</v>
      </c>
      <c r="E18" s="74"/>
      <c r="F18" s="52"/>
      <c r="G18" s="52"/>
      <c r="H18" s="52"/>
      <c r="I18" s="52"/>
      <c r="J18" s="53"/>
    </row>
    <row r="19" spans="1:10" x14ac:dyDescent="0.25">
      <c r="A19" s="58"/>
      <c r="B19" s="75" t="s">
        <v>83</v>
      </c>
      <c r="C19" s="72"/>
      <c r="D19" s="73">
        <v>75000</v>
      </c>
      <c r="E19" s="74"/>
      <c r="F19" s="52"/>
      <c r="G19" s="52"/>
      <c r="H19" s="52"/>
      <c r="I19" s="52"/>
      <c r="J19" s="53"/>
    </row>
    <row r="20" spans="1:10" x14ac:dyDescent="0.25">
      <c r="A20" s="58"/>
      <c r="B20" s="76" t="s">
        <v>84</v>
      </c>
      <c r="C20" s="77"/>
      <c r="D20" s="78">
        <v>45000</v>
      </c>
      <c r="E20" s="79"/>
      <c r="F20" s="52"/>
      <c r="G20" s="52"/>
      <c r="H20" s="52"/>
      <c r="I20" s="52"/>
      <c r="J20" s="53"/>
    </row>
    <row r="21" spans="1:10" x14ac:dyDescent="0.25">
      <c r="A21" s="58"/>
      <c r="B21" s="52"/>
      <c r="C21" s="52"/>
      <c r="D21" s="52"/>
      <c r="E21" s="52"/>
      <c r="F21" s="52"/>
      <c r="G21" s="52"/>
      <c r="H21" s="52"/>
      <c r="I21" s="52"/>
      <c r="J21" s="53"/>
    </row>
    <row r="22" spans="1:10" x14ac:dyDescent="0.25">
      <c r="A22" s="58"/>
      <c r="B22" s="63" t="s">
        <v>81</v>
      </c>
      <c r="C22" s="71" t="s">
        <v>41</v>
      </c>
      <c r="D22" s="80" t="s">
        <v>87</v>
      </c>
      <c r="E22" s="52"/>
      <c r="F22" s="52"/>
      <c r="G22" s="52"/>
      <c r="H22" s="52"/>
      <c r="I22" s="52"/>
      <c r="J22" s="53"/>
    </row>
    <row r="23" spans="1:10" x14ac:dyDescent="0.25">
      <c r="A23" s="58"/>
      <c r="B23" s="67" t="s">
        <v>82</v>
      </c>
      <c r="C23" s="76" t="s">
        <v>86</v>
      </c>
      <c r="D23" s="81" t="s">
        <v>68</v>
      </c>
      <c r="E23" s="52"/>
      <c r="F23" s="52"/>
      <c r="G23" s="52"/>
      <c r="H23" s="52"/>
      <c r="I23" s="52"/>
      <c r="J23" s="53"/>
    </row>
    <row r="24" spans="1:10" x14ac:dyDescent="0.25">
      <c r="A24" s="58"/>
      <c r="B24" s="82" t="s">
        <v>33</v>
      </c>
      <c r="C24" s="75">
        <v>0.81499999999999995</v>
      </c>
      <c r="D24" s="83">
        <v>0.54800000000000004</v>
      </c>
      <c r="E24" s="52"/>
      <c r="F24" s="52"/>
      <c r="G24" s="52"/>
      <c r="H24" s="52"/>
      <c r="I24" s="52"/>
      <c r="J24" s="53"/>
    </row>
    <row r="25" spans="1:10" x14ac:dyDescent="0.25">
      <c r="A25" s="58"/>
      <c r="B25" s="82" t="s">
        <v>83</v>
      </c>
      <c r="C25" s="75">
        <v>0.73499999999999999</v>
      </c>
      <c r="D25" s="83">
        <v>0.40799999999999997</v>
      </c>
      <c r="E25" s="52"/>
      <c r="F25" s="52"/>
      <c r="G25" s="52"/>
      <c r="H25" s="52"/>
      <c r="I25" s="52"/>
      <c r="J25" s="53"/>
    </row>
    <row r="26" spans="1:10" x14ac:dyDescent="0.25">
      <c r="A26" s="58"/>
      <c r="B26" s="67" t="s">
        <v>84</v>
      </c>
      <c r="C26" s="76">
        <v>0.66400000000000003</v>
      </c>
      <c r="D26" s="81">
        <v>0.29299999999999998</v>
      </c>
      <c r="E26" s="52"/>
      <c r="F26" s="52"/>
      <c r="G26" s="52"/>
      <c r="H26" s="52"/>
      <c r="I26" s="52"/>
      <c r="J26" s="53"/>
    </row>
    <row r="27" spans="1:10" x14ac:dyDescent="0.25">
      <c r="A27" s="58"/>
      <c r="B27" s="52"/>
      <c r="C27" s="52"/>
      <c r="D27" s="52"/>
      <c r="E27" s="52"/>
      <c r="F27" s="52"/>
      <c r="G27" s="52"/>
      <c r="H27" s="52"/>
      <c r="I27" s="52"/>
      <c r="J27" s="53"/>
    </row>
    <row r="28" spans="1:10" x14ac:dyDescent="0.25">
      <c r="A28" s="58"/>
      <c r="B28" s="84" t="s">
        <v>88</v>
      </c>
      <c r="C28" s="84"/>
      <c r="D28" s="84"/>
      <c r="E28" s="84"/>
      <c r="F28" s="84"/>
      <c r="G28" s="84"/>
      <c r="H28" s="52"/>
      <c r="I28" s="52"/>
      <c r="J28" s="53"/>
    </row>
    <row r="29" spans="1:10" x14ac:dyDescent="0.25">
      <c r="A29" s="58"/>
      <c r="B29" s="52"/>
      <c r="C29" s="64" t="s">
        <v>89</v>
      </c>
      <c r="D29" s="65"/>
      <c r="E29" s="65"/>
      <c r="F29" s="65"/>
      <c r="G29" s="66"/>
      <c r="H29" s="52"/>
      <c r="I29" s="52"/>
      <c r="J29" s="53"/>
    </row>
    <row r="30" spans="1:10" x14ac:dyDescent="0.25">
      <c r="A30" s="58"/>
      <c r="B30" s="52"/>
      <c r="C30" s="82" t="s">
        <v>90</v>
      </c>
      <c r="D30" s="85" t="s">
        <v>91</v>
      </c>
      <c r="E30" s="85" t="s">
        <v>92</v>
      </c>
      <c r="F30" s="85" t="s">
        <v>93</v>
      </c>
      <c r="G30" s="83" t="s">
        <v>94</v>
      </c>
      <c r="H30" s="52"/>
      <c r="I30" s="52"/>
      <c r="J30" s="53"/>
    </row>
    <row r="31" spans="1:10" x14ac:dyDescent="0.25">
      <c r="A31" s="58"/>
      <c r="B31" s="86" t="s">
        <v>39</v>
      </c>
      <c r="C31" s="87">
        <v>1.03</v>
      </c>
      <c r="D31" s="87">
        <v>1.05</v>
      </c>
      <c r="E31" s="87">
        <v>1.06</v>
      </c>
      <c r="F31" s="87">
        <v>1.1200000000000001</v>
      </c>
      <c r="G31" s="88">
        <v>1.22</v>
      </c>
      <c r="H31" s="52"/>
      <c r="I31" s="52"/>
      <c r="J31" s="53"/>
    </row>
    <row r="32" spans="1:10" x14ac:dyDescent="0.25">
      <c r="A32" s="58"/>
      <c r="B32" s="76" t="s">
        <v>40</v>
      </c>
      <c r="C32" s="89">
        <v>0.94</v>
      </c>
      <c r="D32" s="89">
        <v>0.91</v>
      </c>
      <c r="E32" s="89">
        <v>0.88</v>
      </c>
      <c r="F32" s="89">
        <v>0.8</v>
      </c>
      <c r="G32" s="81">
        <v>0.67</v>
      </c>
      <c r="H32" s="52"/>
      <c r="I32" s="52"/>
      <c r="J32" s="53"/>
    </row>
    <row r="33" spans="1:10" x14ac:dyDescent="0.25">
      <c r="A33" s="58"/>
      <c r="B33" s="52"/>
      <c r="C33" s="52"/>
      <c r="D33" s="52"/>
      <c r="E33" s="52"/>
      <c r="F33" s="52"/>
      <c r="G33" s="52"/>
      <c r="H33" s="52"/>
      <c r="I33" s="52"/>
      <c r="J33" s="53"/>
    </row>
    <row r="34" spans="1:10" x14ac:dyDescent="0.25">
      <c r="A34" s="58"/>
      <c r="B34" s="52"/>
      <c r="C34" s="52"/>
      <c r="D34" s="52"/>
      <c r="E34" s="52"/>
      <c r="F34" s="52"/>
      <c r="G34" s="52"/>
      <c r="H34" s="52"/>
      <c r="I34" s="52"/>
      <c r="J34" s="53"/>
    </row>
    <row r="35" spans="1:10" x14ac:dyDescent="0.25">
      <c r="A35" s="58"/>
      <c r="B35" s="90" t="s">
        <v>100</v>
      </c>
      <c r="C35" s="91"/>
      <c r="D35" s="86" t="s">
        <v>11</v>
      </c>
      <c r="E35" s="86" t="s">
        <v>63</v>
      </c>
      <c r="F35" s="88" t="s">
        <v>64</v>
      </c>
      <c r="G35" s="52"/>
      <c r="H35" s="52"/>
      <c r="I35" s="52"/>
      <c r="J35" s="53"/>
    </row>
    <row r="36" spans="1:10" x14ac:dyDescent="0.25">
      <c r="A36" s="58"/>
      <c r="B36" s="64" t="s">
        <v>95</v>
      </c>
      <c r="C36" s="65"/>
      <c r="D36" s="92">
        <v>0.74</v>
      </c>
      <c r="E36" s="92">
        <v>0.94</v>
      </c>
      <c r="F36" s="93">
        <v>71000</v>
      </c>
      <c r="G36" s="52"/>
      <c r="H36" s="52"/>
      <c r="I36" s="52"/>
      <c r="J36" s="53"/>
    </row>
    <row r="37" spans="1:10" x14ac:dyDescent="0.25">
      <c r="A37" s="58"/>
      <c r="B37" s="94" t="s">
        <v>96</v>
      </c>
      <c r="C37" s="95"/>
      <c r="D37" s="92">
        <v>0.75</v>
      </c>
      <c r="E37" s="92">
        <v>0.95</v>
      </c>
      <c r="F37" s="96">
        <v>74500</v>
      </c>
      <c r="G37" s="52"/>
      <c r="H37" s="52"/>
      <c r="I37" s="52"/>
      <c r="J37" s="53"/>
    </row>
    <row r="38" spans="1:10" x14ac:dyDescent="0.25">
      <c r="A38" s="58"/>
      <c r="B38" s="94" t="s">
        <v>97</v>
      </c>
      <c r="C38" s="95"/>
      <c r="D38" s="92">
        <v>0.76</v>
      </c>
      <c r="E38" s="92">
        <v>0.96</v>
      </c>
      <c r="F38" s="96">
        <v>77000</v>
      </c>
      <c r="G38" s="52"/>
      <c r="H38" s="52"/>
      <c r="I38" s="52"/>
      <c r="J38" s="53"/>
    </row>
    <row r="39" spans="1:10" x14ac:dyDescent="0.25">
      <c r="A39" s="58"/>
      <c r="B39" s="94" t="s">
        <v>98</v>
      </c>
      <c r="C39" s="95"/>
      <c r="D39" s="92">
        <v>0.78</v>
      </c>
      <c r="E39" s="92">
        <v>0.97</v>
      </c>
      <c r="F39" s="96">
        <v>80000</v>
      </c>
      <c r="G39" s="52"/>
      <c r="H39" s="52"/>
      <c r="I39" s="52"/>
      <c r="J39" s="53"/>
    </row>
    <row r="40" spans="1:10" x14ac:dyDescent="0.25">
      <c r="A40" s="58"/>
      <c r="B40" s="68" t="s">
        <v>99</v>
      </c>
      <c r="C40" s="69"/>
      <c r="D40" s="97">
        <v>0.8</v>
      </c>
      <c r="E40" s="97">
        <v>0.98</v>
      </c>
      <c r="F40" s="98">
        <v>85000</v>
      </c>
      <c r="G40" s="52"/>
      <c r="H40" s="52"/>
      <c r="I40" s="52"/>
      <c r="J40" s="53"/>
    </row>
    <row r="41" spans="1:10" x14ac:dyDescent="0.25">
      <c r="A41" s="58"/>
      <c r="B41" s="52"/>
      <c r="C41" s="52"/>
      <c r="D41" s="52"/>
      <c r="E41" s="52"/>
      <c r="F41" s="55"/>
      <c r="G41" s="52"/>
      <c r="H41" s="52"/>
      <c r="I41" s="52"/>
      <c r="J41" s="53"/>
    </row>
    <row r="42" spans="1:10" x14ac:dyDescent="0.25">
      <c r="A42" s="51" t="s">
        <v>7</v>
      </c>
      <c r="B42" s="99" t="s">
        <v>101</v>
      </c>
      <c r="C42" s="52"/>
      <c r="D42" s="52"/>
      <c r="E42" s="52"/>
      <c r="F42" s="52"/>
      <c r="G42" s="52"/>
      <c r="H42" s="52"/>
      <c r="I42" s="52"/>
      <c r="J42" s="53"/>
    </row>
    <row r="43" spans="1:10" ht="15.75" thickBot="1" x14ac:dyDescent="0.3">
      <c r="A43" s="100"/>
      <c r="B43" s="101"/>
      <c r="C43" s="101"/>
      <c r="D43" s="101"/>
      <c r="E43" s="101"/>
      <c r="F43" s="101"/>
      <c r="G43" s="101"/>
      <c r="H43" s="101"/>
      <c r="I43" s="101"/>
      <c r="J43" s="102"/>
    </row>
  </sheetData>
  <mergeCells count="1">
    <mergeCell ref="I1:J1"/>
  </mergeCells>
  <hyperlinks>
    <hyperlink ref="I1" location="TOC!A1" display="Return to TOC" xr:uid="{9EB1694A-1715-4C61-9178-559B16CD22B5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1201F-79E7-41A9-BC17-E2E2A0DB5990}">
  <sheetPr codeName="Sheet3"/>
  <dimension ref="A1:L43"/>
  <sheetViews>
    <sheetView workbookViewId="0"/>
  </sheetViews>
  <sheetFormatPr defaultRowHeight="15" x14ac:dyDescent="0.25"/>
  <cols>
    <col min="1" max="1" width="13.5703125" bestFit="1" customWidth="1"/>
    <col min="2" max="2" width="10.5703125" customWidth="1"/>
    <col min="3" max="5" width="10.140625" customWidth="1"/>
    <col min="8" max="8" width="10.7109375" bestFit="1" customWidth="1"/>
    <col min="9" max="9" width="10.5703125" customWidth="1"/>
    <col min="10" max="10" width="9.85546875" customWidth="1"/>
    <col min="11" max="11" width="2.7109375" customWidth="1"/>
    <col min="12" max="12" width="11.5703125" bestFit="1" customWidth="1"/>
    <col min="17" max="17" width="10" bestFit="1" customWidth="1"/>
    <col min="20" max="20" width="10.140625" bestFit="1" customWidth="1"/>
  </cols>
  <sheetData>
    <row r="1" spans="1:12" x14ac:dyDescent="0.25">
      <c r="A1" s="103" t="s">
        <v>3</v>
      </c>
      <c r="B1" s="104" t="s">
        <v>12</v>
      </c>
      <c r="C1" s="52"/>
      <c r="D1" s="105"/>
      <c r="E1" s="104"/>
      <c r="F1" s="104"/>
      <c r="G1" s="104"/>
      <c r="H1" s="104"/>
      <c r="I1" s="197" t="s">
        <v>8</v>
      </c>
      <c r="J1" s="198"/>
      <c r="K1" s="20"/>
      <c r="L1" s="6" t="s">
        <v>9</v>
      </c>
    </row>
    <row r="2" spans="1:12" x14ac:dyDescent="0.25">
      <c r="A2" s="51" t="s">
        <v>4</v>
      </c>
      <c r="B2" s="52" t="s">
        <v>78</v>
      </c>
      <c r="C2" s="52"/>
      <c r="D2" s="52"/>
      <c r="E2" s="52"/>
      <c r="F2" s="52"/>
      <c r="G2" s="52"/>
      <c r="H2" s="52"/>
      <c r="I2" s="52"/>
      <c r="J2" s="53"/>
      <c r="K2" s="20"/>
    </row>
    <row r="3" spans="1:12" x14ac:dyDescent="0.25">
      <c r="A3" s="51" t="s">
        <v>5</v>
      </c>
      <c r="B3" s="52" t="s">
        <v>124</v>
      </c>
      <c r="C3" s="52"/>
      <c r="D3" s="52"/>
      <c r="E3" s="52"/>
      <c r="F3" s="52"/>
      <c r="G3" s="52"/>
      <c r="H3" s="52"/>
      <c r="I3" s="52"/>
      <c r="J3" s="53"/>
      <c r="K3" s="20"/>
    </row>
    <row r="4" spans="1:12" x14ac:dyDescent="0.25">
      <c r="A4" s="54"/>
      <c r="B4" s="55"/>
      <c r="C4" s="55"/>
      <c r="D4" s="55"/>
      <c r="E4" s="55"/>
      <c r="F4" s="55"/>
      <c r="G4" s="55"/>
      <c r="H4" s="55"/>
      <c r="I4" s="55"/>
      <c r="J4" s="56"/>
      <c r="K4" s="8"/>
    </row>
    <row r="5" spans="1:12" x14ac:dyDescent="0.25">
      <c r="A5" s="57" t="s">
        <v>6</v>
      </c>
      <c r="B5" s="52" t="str">
        <f ca="1">"An insurer is writing a claims-made General Liability experience rated policy effective January 1, "&amp;YEAR(TODAY())+1&amp;"."</f>
        <v>An insurer is writing a claims-made General Liability experience rated policy effective January 1, 2025.</v>
      </c>
      <c r="C5" s="52"/>
      <c r="D5" s="52"/>
      <c r="E5" s="52"/>
      <c r="F5" s="52"/>
      <c r="G5" s="52"/>
      <c r="H5" s="52"/>
      <c r="I5" s="52"/>
      <c r="J5" s="53"/>
      <c r="K5" s="8"/>
    </row>
    <row r="6" spans="1:12" x14ac:dyDescent="0.25">
      <c r="A6" s="58"/>
      <c r="B6" s="52"/>
      <c r="C6" s="52"/>
      <c r="D6" s="52"/>
      <c r="E6" s="52"/>
      <c r="F6" s="52"/>
      <c r="G6" s="52"/>
      <c r="H6" s="52"/>
      <c r="I6" s="52"/>
      <c r="J6" s="53"/>
    </row>
    <row r="7" spans="1:12" x14ac:dyDescent="0.25">
      <c r="A7" s="58"/>
      <c r="B7" s="52" t="s">
        <v>79</v>
      </c>
      <c r="C7" s="52"/>
      <c r="D7" s="52"/>
      <c r="E7" s="52"/>
      <c r="F7" s="52"/>
      <c r="G7" s="52"/>
      <c r="H7" s="52"/>
      <c r="I7" s="52"/>
      <c r="J7" s="53"/>
    </row>
    <row r="8" spans="1:12" x14ac:dyDescent="0.25">
      <c r="A8" s="58"/>
      <c r="B8" s="52"/>
      <c r="C8" s="52"/>
      <c r="D8" s="52"/>
      <c r="E8" s="52"/>
      <c r="F8" s="52"/>
      <c r="G8" s="52"/>
      <c r="H8" s="52"/>
      <c r="I8" s="52"/>
      <c r="J8" s="53"/>
    </row>
    <row r="9" spans="1:12" x14ac:dyDescent="0.25">
      <c r="A9" s="58"/>
      <c r="B9" s="59">
        <v>150000</v>
      </c>
      <c r="C9" s="60" t="str">
        <f ca="1">YEAR(TODAY())+1&amp;" basic limits premium"</f>
        <v>2025 basic limits premium</v>
      </c>
      <c r="D9" s="60"/>
      <c r="E9" s="61"/>
      <c r="F9" s="52"/>
      <c r="G9" s="52"/>
      <c r="H9" s="52"/>
      <c r="I9" s="52"/>
      <c r="J9" s="53"/>
    </row>
    <row r="10" spans="1:12" x14ac:dyDescent="0.25">
      <c r="A10" s="58"/>
      <c r="B10" s="62">
        <v>0.7</v>
      </c>
      <c r="C10" s="60" t="s">
        <v>80</v>
      </c>
      <c r="D10" s="60"/>
      <c r="E10" s="61"/>
      <c r="F10" s="52"/>
      <c r="G10" s="52"/>
      <c r="H10" s="52"/>
      <c r="I10" s="52"/>
      <c r="J10" s="53"/>
    </row>
    <row r="11" spans="1:12" x14ac:dyDescent="0.25">
      <c r="A11" s="58"/>
      <c r="B11" s="52"/>
      <c r="C11" s="52"/>
      <c r="D11" s="52"/>
      <c r="E11" s="52"/>
      <c r="F11" s="52"/>
      <c r="G11" s="52"/>
      <c r="H11" s="52"/>
      <c r="I11" s="52"/>
      <c r="J11" s="53"/>
    </row>
    <row r="12" spans="1:12" x14ac:dyDescent="0.25">
      <c r="A12" s="58"/>
      <c r="B12" s="52" t="str">
        <f ca="1">"The insured has had an occurrence policy since "&amp;YEAR(TODAY())-4&amp;"."</f>
        <v>The insured has had an occurrence policy since 2020.</v>
      </c>
      <c r="C12" s="52"/>
      <c r="D12" s="52"/>
      <c r="E12" s="52"/>
      <c r="F12" s="52"/>
      <c r="G12" s="52"/>
      <c r="H12" s="52"/>
      <c r="I12" s="52"/>
      <c r="J12" s="53"/>
    </row>
    <row r="13" spans="1:12" x14ac:dyDescent="0.25">
      <c r="A13" s="58"/>
      <c r="B13" s="52" t="str">
        <f ca="1">"The prior one-year policies were effective January 1, "&amp;YEAR(TODAY())-3 &amp; ", January 1, "&amp;YEAR(TODAY())-2 &amp;", and January 1, "&amp;YEAR(TODAY())-1&amp;"."</f>
        <v>The prior one-year policies were effective January 1, 2021, January 1, 2022, and January 1, 2023.</v>
      </c>
      <c r="C13" s="52"/>
      <c r="D13" s="52"/>
      <c r="E13" s="52"/>
      <c r="F13" s="52"/>
      <c r="G13" s="52"/>
      <c r="H13" s="52"/>
      <c r="I13" s="52"/>
      <c r="J13" s="53"/>
    </row>
    <row r="14" spans="1:12" x14ac:dyDescent="0.25">
      <c r="A14" s="58"/>
      <c r="B14" s="52" t="str">
        <f ca="1">"Loss data is as of June 30, " &amp;YEAR(TODAY())&amp;"."</f>
        <v>Loss data is as of June 30, 2024.</v>
      </c>
      <c r="C14" s="52"/>
      <c r="D14" s="52"/>
      <c r="E14" s="52"/>
      <c r="F14" s="52"/>
      <c r="G14" s="52"/>
      <c r="H14" s="52"/>
      <c r="I14" s="52"/>
      <c r="J14" s="53"/>
    </row>
    <row r="15" spans="1:12" x14ac:dyDescent="0.25">
      <c r="A15" s="58"/>
      <c r="B15" s="52"/>
      <c r="C15" s="52"/>
      <c r="D15" s="52"/>
      <c r="E15" s="52"/>
      <c r="F15" s="52"/>
      <c r="G15" s="52"/>
      <c r="H15" s="52"/>
      <c r="I15" s="52"/>
      <c r="J15" s="53"/>
    </row>
    <row r="16" spans="1:12" x14ac:dyDescent="0.25">
      <c r="A16" s="58"/>
      <c r="B16" s="63" t="s">
        <v>81</v>
      </c>
      <c r="C16" s="64" t="s">
        <v>107</v>
      </c>
      <c r="D16" s="65"/>
      <c r="E16" s="66"/>
      <c r="F16" s="52"/>
      <c r="G16" s="52"/>
      <c r="H16" s="52"/>
      <c r="I16" s="52"/>
      <c r="J16" s="53"/>
    </row>
    <row r="17" spans="1:10" x14ac:dyDescent="0.25">
      <c r="A17" s="58"/>
      <c r="B17" s="67" t="s">
        <v>82</v>
      </c>
      <c r="C17" s="68" t="s">
        <v>85</v>
      </c>
      <c r="D17" s="69"/>
      <c r="E17" s="70"/>
      <c r="F17" s="52"/>
      <c r="G17" s="52"/>
      <c r="H17" s="52"/>
      <c r="I17" s="52"/>
      <c r="J17" s="53"/>
    </row>
    <row r="18" spans="1:10" x14ac:dyDescent="0.25">
      <c r="A18" s="58"/>
      <c r="B18" s="71" t="s">
        <v>33</v>
      </c>
      <c r="C18" s="72"/>
      <c r="D18" s="73">
        <v>30000</v>
      </c>
      <c r="E18" s="74"/>
      <c r="F18" s="52"/>
      <c r="G18" s="52"/>
      <c r="H18" s="52"/>
      <c r="I18" s="52"/>
      <c r="J18" s="53"/>
    </row>
    <row r="19" spans="1:10" x14ac:dyDescent="0.25">
      <c r="A19" s="58"/>
      <c r="B19" s="75" t="s">
        <v>83</v>
      </c>
      <c r="C19" s="72"/>
      <c r="D19" s="73">
        <v>95000</v>
      </c>
      <c r="E19" s="74"/>
      <c r="F19" s="52"/>
      <c r="G19" s="52"/>
      <c r="H19" s="52"/>
      <c r="I19" s="52"/>
      <c r="J19" s="53"/>
    </row>
    <row r="20" spans="1:10" x14ac:dyDescent="0.25">
      <c r="A20" s="58"/>
      <c r="B20" s="76" t="s">
        <v>84</v>
      </c>
      <c r="C20" s="77"/>
      <c r="D20" s="78">
        <v>45000</v>
      </c>
      <c r="E20" s="79"/>
      <c r="F20" s="52"/>
      <c r="G20" s="52"/>
      <c r="H20" s="52"/>
      <c r="I20" s="52"/>
      <c r="J20" s="53"/>
    </row>
    <row r="21" spans="1:10" x14ac:dyDescent="0.25">
      <c r="A21" s="58"/>
      <c r="B21" s="52"/>
      <c r="C21" s="52"/>
      <c r="D21" s="52"/>
      <c r="E21" s="52"/>
      <c r="F21" s="52"/>
      <c r="G21" s="52"/>
      <c r="H21" s="52"/>
      <c r="I21" s="52"/>
      <c r="J21" s="53"/>
    </row>
    <row r="22" spans="1:10" x14ac:dyDescent="0.25">
      <c r="A22" s="58"/>
      <c r="B22" s="63" t="s">
        <v>81</v>
      </c>
      <c r="C22" s="71" t="s">
        <v>104</v>
      </c>
      <c r="D22" s="71" t="s">
        <v>104</v>
      </c>
      <c r="E22" s="80" t="s">
        <v>87</v>
      </c>
      <c r="F22" s="52"/>
      <c r="G22" s="52"/>
      <c r="H22" s="52"/>
      <c r="I22" s="52"/>
      <c r="J22" s="53"/>
    </row>
    <row r="23" spans="1:10" x14ac:dyDescent="0.25">
      <c r="A23" s="58"/>
      <c r="B23" s="67" t="s">
        <v>82</v>
      </c>
      <c r="C23" s="76" t="s">
        <v>105</v>
      </c>
      <c r="D23" s="76" t="s">
        <v>106</v>
      </c>
      <c r="E23" s="81" t="s">
        <v>68</v>
      </c>
      <c r="F23" s="52"/>
      <c r="G23" s="52"/>
      <c r="H23" s="52"/>
      <c r="I23" s="52"/>
      <c r="J23" s="53"/>
    </row>
    <row r="24" spans="1:10" x14ac:dyDescent="0.25">
      <c r="A24" s="58"/>
      <c r="B24" s="82" t="s">
        <v>33</v>
      </c>
      <c r="C24" s="75">
        <v>0.81499999999999995</v>
      </c>
      <c r="D24" s="126">
        <v>0.88</v>
      </c>
      <c r="E24" s="83">
        <v>0.54800000000000004</v>
      </c>
      <c r="F24" s="52"/>
      <c r="G24" s="52"/>
      <c r="H24" s="52"/>
      <c r="I24" s="52"/>
      <c r="J24" s="53"/>
    </row>
    <row r="25" spans="1:10" x14ac:dyDescent="0.25">
      <c r="A25" s="58"/>
      <c r="B25" s="82" t="s">
        <v>83</v>
      </c>
      <c r="C25" s="75">
        <v>0.73499999999999999</v>
      </c>
      <c r="D25" s="75">
        <v>0.79300000000000004</v>
      </c>
      <c r="E25" s="83">
        <v>0.40799999999999997</v>
      </c>
      <c r="F25" s="52"/>
      <c r="G25" s="52"/>
      <c r="H25" s="52"/>
      <c r="I25" s="52"/>
      <c r="J25" s="53"/>
    </row>
    <row r="26" spans="1:10" x14ac:dyDescent="0.25">
      <c r="A26" s="58"/>
      <c r="B26" s="67" t="s">
        <v>84</v>
      </c>
      <c r="C26" s="76">
        <v>0.66400000000000003</v>
      </c>
      <c r="D26" s="76">
        <v>0.70799999999999996</v>
      </c>
      <c r="E26" s="81">
        <v>0.29299999999999998</v>
      </c>
      <c r="F26" s="52"/>
      <c r="G26" s="52"/>
      <c r="H26" s="52"/>
      <c r="I26" s="52"/>
      <c r="J26" s="53"/>
    </row>
    <row r="27" spans="1:10" x14ac:dyDescent="0.25">
      <c r="A27" s="58"/>
      <c r="B27" s="52"/>
      <c r="C27" s="52"/>
      <c r="D27" s="52"/>
      <c r="E27" s="52"/>
      <c r="F27" s="52"/>
      <c r="G27" s="52"/>
      <c r="H27" s="52"/>
      <c r="I27" s="52"/>
      <c r="J27" s="53"/>
    </row>
    <row r="28" spans="1:10" x14ac:dyDescent="0.25">
      <c r="A28" s="58"/>
      <c r="B28" s="84" t="s">
        <v>88</v>
      </c>
      <c r="C28" s="84"/>
      <c r="D28" s="84"/>
      <c r="E28" s="84"/>
      <c r="F28" s="84"/>
      <c r="G28" s="84"/>
      <c r="H28" s="52"/>
      <c r="I28" s="52"/>
      <c r="J28" s="53"/>
    </row>
    <row r="29" spans="1:10" x14ac:dyDescent="0.25">
      <c r="A29" s="58"/>
      <c r="B29" s="52"/>
      <c r="C29" s="64" t="s">
        <v>89</v>
      </c>
      <c r="D29" s="65"/>
      <c r="E29" s="65"/>
      <c r="F29" s="65"/>
      <c r="G29" s="66"/>
      <c r="H29" s="106"/>
      <c r="I29" s="52"/>
      <c r="J29" s="53"/>
    </row>
    <row r="30" spans="1:10" x14ac:dyDescent="0.25">
      <c r="A30" s="58"/>
      <c r="B30" s="52"/>
      <c r="C30" s="82" t="s">
        <v>90</v>
      </c>
      <c r="D30" s="85" t="s">
        <v>91</v>
      </c>
      <c r="E30" s="85" t="s">
        <v>92</v>
      </c>
      <c r="F30" s="85" t="s">
        <v>93</v>
      </c>
      <c r="G30" s="83" t="s">
        <v>94</v>
      </c>
      <c r="H30" s="107" t="s">
        <v>21</v>
      </c>
      <c r="I30" s="52"/>
      <c r="J30" s="53"/>
    </row>
    <row r="31" spans="1:10" x14ac:dyDescent="0.25">
      <c r="A31" s="58"/>
      <c r="B31" s="86" t="s">
        <v>39</v>
      </c>
      <c r="C31" s="87">
        <v>1.03</v>
      </c>
      <c r="D31" s="87">
        <v>1.05</v>
      </c>
      <c r="E31" s="87">
        <v>1.06</v>
      </c>
      <c r="F31" s="87">
        <v>1.1200000000000001</v>
      </c>
      <c r="G31" s="88">
        <v>1.22</v>
      </c>
      <c r="H31" s="108">
        <v>1</v>
      </c>
      <c r="I31" s="52"/>
      <c r="J31" s="53"/>
    </row>
    <row r="32" spans="1:10" x14ac:dyDescent="0.25">
      <c r="A32" s="58"/>
      <c r="B32" s="76" t="s">
        <v>40</v>
      </c>
      <c r="C32" s="89">
        <v>0.94</v>
      </c>
      <c r="D32" s="89">
        <v>0.91</v>
      </c>
      <c r="E32" s="89">
        <v>0.88</v>
      </c>
      <c r="F32" s="89">
        <v>0.8</v>
      </c>
      <c r="G32" s="81">
        <v>0.67</v>
      </c>
      <c r="H32" s="97">
        <v>1</v>
      </c>
      <c r="I32" s="52"/>
      <c r="J32" s="53"/>
    </row>
    <row r="33" spans="1:10" x14ac:dyDescent="0.25">
      <c r="A33" s="58"/>
      <c r="B33" s="52"/>
      <c r="C33" s="52"/>
      <c r="D33" s="52"/>
      <c r="E33" s="52"/>
      <c r="F33" s="52"/>
      <c r="G33" s="52"/>
      <c r="H33" s="52"/>
      <c r="I33" s="52"/>
      <c r="J33" s="53"/>
    </row>
    <row r="34" spans="1:10" x14ac:dyDescent="0.25">
      <c r="A34" s="58"/>
      <c r="B34" s="52"/>
      <c r="C34" s="52"/>
      <c r="D34" s="52"/>
      <c r="E34" s="52"/>
      <c r="F34" s="52"/>
      <c r="G34" s="52"/>
      <c r="H34" s="52"/>
      <c r="I34" s="52"/>
      <c r="J34" s="53"/>
    </row>
    <row r="35" spans="1:10" x14ac:dyDescent="0.25">
      <c r="A35" s="58"/>
      <c r="B35" s="90" t="s">
        <v>100</v>
      </c>
      <c r="C35" s="91"/>
      <c r="D35" s="86" t="s">
        <v>11</v>
      </c>
      <c r="E35" s="86" t="s">
        <v>63</v>
      </c>
      <c r="F35" s="88" t="s">
        <v>64</v>
      </c>
      <c r="G35" s="52"/>
      <c r="H35" s="52"/>
      <c r="I35" s="52"/>
      <c r="J35" s="53"/>
    </row>
    <row r="36" spans="1:10" x14ac:dyDescent="0.25">
      <c r="A36" s="58"/>
      <c r="B36" s="64" t="s">
        <v>95</v>
      </c>
      <c r="C36" s="65"/>
      <c r="D36" s="92">
        <v>0.74</v>
      </c>
      <c r="E36" s="92">
        <v>0.94</v>
      </c>
      <c r="F36" s="93">
        <v>71000</v>
      </c>
      <c r="G36" s="52"/>
      <c r="H36" s="52"/>
      <c r="I36" s="52"/>
      <c r="J36" s="53"/>
    </row>
    <row r="37" spans="1:10" x14ac:dyDescent="0.25">
      <c r="A37" s="58"/>
      <c r="B37" s="94" t="s">
        <v>96</v>
      </c>
      <c r="C37" s="95"/>
      <c r="D37" s="92">
        <v>0.75</v>
      </c>
      <c r="E37" s="92">
        <v>0.95</v>
      </c>
      <c r="F37" s="96">
        <v>74500</v>
      </c>
      <c r="G37" s="52"/>
      <c r="H37" s="52"/>
      <c r="I37" s="52"/>
      <c r="J37" s="53"/>
    </row>
    <row r="38" spans="1:10" x14ac:dyDescent="0.25">
      <c r="A38" s="58"/>
      <c r="B38" s="94" t="s">
        <v>97</v>
      </c>
      <c r="C38" s="95"/>
      <c r="D38" s="92">
        <v>0.76</v>
      </c>
      <c r="E38" s="92">
        <v>0.96</v>
      </c>
      <c r="F38" s="96">
        <v>77000</v>
      </c>
      <c r="G38" s="52"/>
      <c r="H38" s="52"/>
      <c r="I38" s="52"/>
      <c r="J38" s="53"/>
    </row>
    <row r="39" spans="1:10" x14ac:dyDescent="0.25">
      <c r="A39" s="58"/>
      <c r="B39" s="94" t="s">
        <v>98</v>
      </c>
      <c r="C39" s="95"/>
      <c r="D39" s="92">
        <v>0.78</v>
      </c>
      <c r="E39" s="92">
        <v>0.97</v>
      </c>
      <c r="F39" s="96">
        <v>80000</v>
      </c>
      <c r="G39" s="52"/>
      <c r="H39" s="52"/>
      <c r="I39" s="52"/>
      <c r="J39" s="53"/>
    </row>
    <row r="40" spans="1:10" x14ac:dyDescent="0.25">
      <c r="A40" s="58"/>
      <c r="B40" s="68" t="s">
        <v>99</v>
      </c>
      <c r="C40" s="69"/>
      <c r="D40" s="97">
        <v>0.8</v>
      </c>
      <c r="E40" s="97">
        <v>0.98</v>
      </c>
      <c r="F40" s="98">
        <v>85000</v>
      </c>
      <c r="G40" s="52"/>
      <c r="H40" s="52"/>
      <c r="I40" s="52"/>
      <c r="J40" s="53"/>
    </row>
    <row r="41" spans="1:10" x14ac:dyDescent="0.25">
      <c r="A41" s="58"/>
      <c r="B41" s="52"/>
      <c r="C41" s="52"/>
      <c r="D41" s="52"/>
      <c r="E41" s="52"/>
      <c r="F41" s="55"/>
      <c r="G41" s="52"/>
      <c r="H41" s="52"/>
      <c r="I41" s="52"/>
      <c r="J41" s="53"/>
    </row>
    <row r="42" spans="1:10" x14ac:dyDescent="0.25">
      <c r="A42" s="51" t="s">
        <v>7</v>
      </c>
      <c r="B42" s="99" t="s">
        <v>108</v>
      </c>
      <c r="C42" s="52"/>
      <c r="D42" s="52"/>
      <c r="E42" s="52"/>
      <c r="F42" s="52"/>
      <c r="G42" s="52"/>
      <c r="H42" s="52"/>
      <c r="I42" s="52"/>
      <c r="J42" s="53"/>
    </row>
    <row r="43" spans="1:10" ht="15.75" thickBot="1" x14ac:dyDescent="0.3">
      <c r="A43" s="100"/>
      <c r="B43" s="101"/>
      <c r="C43" s="101"/>
      <c r="D43" s="101"/>
      <c r="E43" s="101"/>
      <c r="F43" s="101"/>
      <c r="G43" s="101"/>
      <c r="H43" s="101"/>
      <c r="I43" s="101"/>
      <c r="J43" s="102"/>
    </row>
  </sheetData>
  <mergeCells count="1">
    <mergeCell ref="I1:J1"/>
  </mergeCells>
  <hyperlinks>
    <hyperlink ref="I1" location="TOC!A1" display="Return to TOC" xr:uid="{BF1577E2-121A-4C05-8D5D-0891D0D48298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98F48-DB13-4520-B565-ED13F4BC71DA}">
  <sheetPr codeName="Sheet4"/>
  <dimension ref="A1:K22"/>
  <sheetViews>
    <sheetView workbookViewId="0"/>
  </sheetViews>
  <sheetFormatPr defaultRowHeight="15" x14ac:dyDescent="0.25"/>
  <cols>
    <col min="1" max="1" width="13.5703125" bestFit="1" customWidth="1"/>
    <col min="3" max="3" width="11" customWidth="1"/>
    <col min="4" max="4" width="19" bestFit="1" customWidth="1"/>
    <col min="10" max="10" width="2.7109375" customWidth="1"/>
    <col min="12" max="12" width="9.85546875" bestFit="1" customWidth="1"/>
  </cols>
  <sheetData>
    <row r="1" spans="1:11" x14ac:dyDescent="0.25">
      <c r="A1" s="103" t="s">
        <v>3</v>
      </c>
      <c r="B1" s="104" t="s">
        <v>12</v>
      </c>
      <c r="C1" s="52"/>
      <c r="D1" s="105"/>
      <c r="E1" s="104"/>
      <c r="F1" s="104"/>
      <c r="G1" s="104"/>
      <c r="H1" s="197" t="s">
        <v>8</v>
      </c>
      <c r="I1" s="198"/>
      <c r="K1" s="6" t="s">
        <v>9</v>
      </c>
    </row>
    <row r="2" spans="1:11" x14ac:dyDescent="0.25">
      <c r="A2" s="51" t="s">
        <v>4</v>
      </c>
      <c r="B2" s="52" t="s">
        <v>109</v>
      </c>
      <c r="C2" s="52"/>
      <c r="D2" s="52"/>
      <c r="E2" s="52"/>
      <c r="F2" s="52"/>
      <c r="G2" s="52"/>
      <c r="H2" s="52"/>
      <c r="I2" s="53"/>
    </row>
    <row r="3" spans="1:11" x14ac:dyDescent="0.25">
      <c r="A3" s="51" t="s">
        <v>5</v>
      </c>
      <c r="B3" s="52" t="s">
        <v>121</v>
      </c>
      <c r="C3" s="52"/>
      <c r="D3" s="52"/>
      <c r="E3" s="52"/>
      <c r="F3" s="52"/>
      <c r="G3" s="52"/>
      <c r="H3" s="52"/>
      <c r="I3" s="53"/>
    </row>
    <row r="4" spans="1:11" x14ac:dyDescent="0.25">
      <c r="A4" s="54"/>
      <c r="B4" s="55"/>
      <c r="C4" s="55"/>
      <c r="D4" s="55"/>
      <c r="E4" s="55"/>
      <c r="F4" s="55"/>
      <c r="G4" s="55"/>
      <c r="H4" s="55"/>
      <c r="I4" s="56"/>
    </row>
    <row r="5" spans="1:11" x14ac:dyDescent="0.25">
      <c r="A5" s="57" t="s">
        <v>6</v>
      </c>
      <c r="B5" s="52" t="s">
        <v>110</v>
      </c>
      <c r="C5" s="52"/>
      <c r="D5" s="52"/>
      <c r="E5" s="52"/>
      <c r="F5" s="52"/>
      <c r="G5" s="52"/>
      <c r="H5" s="52"/>
      <c r="I5" s="53"/>
    </row>
    <row r="6" spans="1:11" x14ac:dyDescent="0.25">
      <c r="A6" s="58"/>
      <c r="B6" s="52" t="s">
        <v>111</v>
      </c>
      <c r="C6" s="52"/>
      <c r="D6" s="52"/>
      <c r="E6" s="52"/>
      <c r="F6" s="52"/>
      <c r="G6" s="52"/>
      <c r="H6" s="52"/>
      <c r="I6" s="53"/>
    </row>
    <row r="7" spans="1:11" x14ac:dyDescent="0.25">
      <c r="A7" s="58"/>
      <c r="B7" s="52"/>
      <c r="C7" s="52"/>
      <c r="D7" s="52"/>
      <c r="E7" s="52"/>
      <c r="F7" s="52"/>
      <c r="G7" s="52"/>
      <c r="H7" s="52"/>
      <c r="I7" s="53"/>
    </row>
    <row r="8" spans="1:11" x14ac:dyDescent="0.25">
      <c r="A8" s="58"/>
      <c r="B8" s="63"/>
      <c r="C8" s="71" t="s">
        <v>112</v>
      </c>
      <c r="D8" s="80" t="s">
        <v>113</v>
      </c>
      <c r="E8" s="52"/>
      <c r="F8" s="52"/>
      <c r="G8" s="52"/>
      <c r="H8" s="52"/>
      <c r="I8" s="53"/>
    </row>
    <row r="9" spans="1:11" x14ac:dyDescent="0.25">
      <c r="A9" s="58"/>
      <c r="B9" s="67" t="s">
        <v>117</v>
      </c>
      <c r="C9" s="76" t="s">
        <v>65</v>
      </c>
      <c r="D9" s="81" t="s">
        <v>114</v>
      </c>
      <c r="E9" s="52"/>
      <c r="F9" s="52"/>
      <c r="G9" s="52"/>
      <c r="H9" s="52"/>
      <c r="I9" s="53"/>
    </row>
    <row r="10" spans="1:11" x14ac:dyDescent="0.25">
      <c r="A10" s="58"/>
      <c r="B10" s="82">
        <v>1</v>
      </c>
      <c r="C10" s="110">
        <v>91000</v>
      </c>
      <c r="D10" s="111">
        <v>36000</v>
      </c>
      <c r="E10" s="52"/>
      <c r="F10" s="52"/>
      <c r="G10" s="52"/>
      <c r="H10" s="52"/>
      <c r="I10" s="53"/>
    </row>
    <row r="11" spans="1:11" x14ac:dyDescent="0.25">
      <c r="A11" s="58"/>
      <c r="B11" s="82">
        <v>2</v>
      </c>
      <c r="C11" s="110">
        <v>196000</v>
      </c>
      <c r="D11" s="111">
        <v>38000</v>
      </c>
      <c r="E11" s="52"/>
      <c r="F11" s="52"/>
      <c r="G11" s="52"/>
      <c r="H11" s="52"/>
      <c r="I11" s="53"/>
    </row>
    <row r="12" spans="1:11" x14ac:dyDescent="0.25">
      <c r="A12" s="58"/>
      <c r="B12" s="82">
        <v>3</v>
      </c>
      <c r="C12" s="110">
        <v>199000</v>
      </c>
      <c r="D12" s="111">
        <v>15000</v>
      </c>
      <c r="E12" s="52"/>
      <c r="F12" s="52"/>
      <c r="G12" s="52"/>
      <c r="H12" s="52"/>
      <c r="I12" s="53"/>
    </row>
    <row r="13" spans="1:11" x14ac:dyDescent="0.25">
      <c r="A13" s="58"/>
      <c r="B13" s="82">
        <v>4</v>
      </c>
      <c r="C13" s="110">
        <v>78000</v>
      </c>
      <c r="D13" s="111">
        <v>0</v>
      </c>
      <c r="E13" s="52"/>
      <c r="F13" s="52"/>
      <c r="G13" s="52"/>
      <c r="H13" s="52"/>
      <c r="I13" s="53"/>
    </row>
    <row r="14" spans="1:11" x14ac:dyDescent="0.25">
      <c r="A14" s="58"/>
      <c r="B14" s="82">
        <v>5</v>
      </c>
      <c r="C14" s="110">
        <v>64000</v>
      </c>
      <c r="D14" s="111">
        <v>30000</v>
      </c>
      <c r="E14" s="52"/>
      <c r="F14" s="52"/>
      <c r="G14" s="52"/>
      <c r="H14" s="52"/>
      <c r="I14" s="53"/>
    </row>
    <row r="15" spans="1:11" x14ac:dyDescent="0.25">
      <c r="A15" s="58"/>
      <c r="B15" s="67">
        <v>6</v>
      </c>
      <c r="C15" s="112">
        <v>97000</v>
      </c>
      <c r="D15" s="113">
        <v>15000</v>
      </c>
      <c r="E15" s="52"/>
      <c r="F15" s="52"/>
      <c r="G15" s="52"/>
      <c r="H15" s="52"/>
      <c r="I15" s="53"/>
    </row>
    <row r="16" spans="1:11" x14ac:dyDescent="0.25">
      <c r="A16" s="58"/>
      <c r="B16" s="52"/>
      <c r="C16" s="52"/>
      <c r="D16" s="52"/>
      <c r="E16" s="52"/>
      <c r="F16" s="52"/>
      <c r="G16" s="52"/>
      <c r="H16" s="52"/>
      <c r="I16" s="53"/>
    </row>
    <row r="17" spans="1:9" x14ac:dyDescent="0.25">
      <c r="A17" s="58"/>
      <c r="B17" s="52" t="s">
        <v>119</v>
      </c>
      <c r="C17" s="52"/>
      <c r="D17" s="52"/>
      <c r="E17" s="52"/>
      <c r="F17" s="52"/>
      <c r="G17" s="52"/>
      <c r="H17" s="52"/>
      <c r="I17" s="53"/>
    </row>
    <row r="18" spans="1:9" x14ac:dyDescent="0.25">
      <c r="A18" s="58"/>
      <c r="B18" s="109">
        <v>100000</v>
      </c>
      <c r="C18" s="52" t="s">
        <v>118</v>
      </c>
      <c r="D18" s="52"/>
      <c r="E18" s="52"/>
      <c r="F18" s="52"/>
      <c r="G18" s="52"/>
      <c r="H18" s="52"/>
      <c r="I18" s="53"/>
    </row>
    <row r="19" spans="1:9" x14ac:dyDescent="0.25">
      <c r="A19" s="58"/>
      <c r="B19" s="109">
        <v>125000</v>
      </c>
      <c r="C19" s="52" t="s">
        <v>120</v>
      </c>
      <c r="D19" s="52"/>
      <c r="E19" s="52"/>
      <c r="F19" s="52"/>
      <c r="G19" s="52"/>
      <c r="H19" s="52"/>
      <c r="I19" s="53"/>
    </row>
    <row r="20" spans="1:9" x14ac:dyDescent="0.25">
      <c r="A20" s="58"/>
      <c r="B20" s="52"/>
      <c r="C20" s="52"/>
      <c r="D20" s="52"/>
      <c r="E20" s="52"/>
      <c r="F20" s="52"/>
      <c r="G20" s="52"/>
      <c r="H20" s="52"/>
      <c r="I20" s="53"/>
    </row>
    <row r="21" spans="1:9" x14ac:dyDescent="0.25">
      <c r="A21" s="51" t="s">
        <v>7</v>
      </c>
      <c r="B21" s="52" t="s">
        <v>115</v>
      </c>
      <c r="C21" s="52"/>
      <c r="D21" s="52"/>
      <c r="E21" s="52"/>
      <c r="F21" s="52"/>
      <c r="G21" s="52"/>
      <c r="H21" s="52"/>
      <c r="I21" s="53"/>
    </row>
    <row r="22" spans="1:9" ht="15.75" thickBot="1" x14ac:dyDescent="0.3">
      <c r="A22" s="100"/>
      <c r="B22" s="101" t="s">
        <v>116</v>
      </c>
      <c r="C22" s="101"/>
      <c r="D22" s="101"/>
      <c r="E22" s="101"/>
      <c r="F22" s="101"/>
      <c r="G22" s="101"/>
      <c r="H22" s="101"/>
      <c r="I22" s="102"/>
    </row>
  </sheetData>
  <mergeCells count="1">
    <mergeCell ref="H1:I1"/>
  </mergeCells>
  <hyperlinks>
    <hyperlink ref="H1" location="TOC!A1" display="Return to TOC" xr:uid="{9BAFC777-136C-453F-AFAE-05A28118EA21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C5AC5-9CB9-437E-AD1E-CA1502213486}">
  <sheetPr codeName="Sheet5"/>
  <dimension ref="A1:K23"/>
  <sheetViews>
    <sheetView workbookViewId="0"/>
  </sheetViews>
  <sheetFormatPr defaultRowHeight="15" x14ac:dyDescent="0.25"/>
  <cols>
    <col min="1" max="1" width="13.5703125" bestFit="1" customWidth="1"/>
    <col min="10" max="10" width="2.7109375" customWidth="1"/>
  </cols>
  <sheetData>
    <row r="1" spans="1:11" x14ac:dyDescent="0.25">
      <c r="A1" s="103" t="s">
        <v>3</v>
      </c>
      <c r="B1" s="104" t="s">
        <v>12</v>
      </c>
      <c r="C1" s="52"/>
      <c r="D1" s="105"/>
      <c r="E1" s="104"/>
      <c r="F1" s="104"/>
      <c r="G1" s="104"/>
      <c r="H1" s="197" t="s">
        <v>8</v>
      </c>
      <c r="I1" s="198"/>
      <c r="K1" s="6" t="s">
        <v>9</v>
      </c>
    </row>
    <row r="2" spans="1:11" x14ac:dyDescent="0.25">
      <c r="A2" s="51" t="s">
        <v>4</v>
      </c>
      <c r="B2" s="52" t="s">
        <v>125</v>
      </c>
      <c r="C2" s="52"/>
      <c r="D2" s="52"/>
      <c r="E2" s="52"/>
      <c r="F2" s="52"/>
      <c r="G2" s="52"/>
      <c r="H2" s="52"/>
      <c r="I2" s="53"/>
    </row>
    <row r="3" spans="1:11" x14ac:dyDescent="0.25">
      <c r="A3" s="51" t="s">
        <v>5</v>
      </c>
      <c r="B3" s="52" t="s">
        <v>108</v>
      </c>
      <c r="C3" s="52"/>
      <c r="D3" s="52"/>
      <c r="E3" s="52"/>
      <c r="F3" s="52"/>
      <c r="G3" s="52"/>
      <c r="H3" s="52"/>
      <c r="I3" s="53"/>
    </row>
    <row r="4" spans="1:11" x14ac:dyDescent="0.25">
      <c r="A4" s="54"/>
      <c r="B4" s="55"/>
      <c r="C4" s="55"/>
      <c r="D4" s="55"/>
      <c r="E4" s="55"/>
      <c r="F4" s="55"/>
      <c r="G4" s="55"/>
      <c r="H4" s="55"/>
      <c r="I4" s="56"/>
    </row>
    <row r="5" spans="1:11" x14ac:dyDescent="0.25">
      <c r="A5" s="57" t="s">
        <v>6</v>
      </c>
      <c r="B5" s="52" t="s">
        <v>126</v>
      </c>
      <c r="C5" s="52"/>
      <c r="D5" s="52"/>
      <c r="E5" s="52"/>
      <c r="F5" s="52"/>
      <c r="G5" s="52"/>
      <c r="H5" s="52"/>
      <c r="I5" s="53"/>
    </row>
    <row r="6" spans="1:11" x14ac:dyDescent="0.25">
      <c r="A6" s="58"/>
      <c r="B6" s="52" t="s">
        <v>127</v>
      </c>
      <c r="C6" s="52"/>
      <c r="D6" s="52"/>
      <c r="E6" s="52"/>
      <c r="F6" s="52"/>
      <c r="G6" s="52"/>
      <c r="H6" s="52"/>
      <c r="I6" s="53"/>
    </row>
    <row r="7" spans="1:11" x14ac:dyDescent="0.25">
      <c r="A7" s="58"/>
      <c r="B7" s="52"/>
      <c r="C7" s="52"/>
      <c r="D7" s="52"/>
      <c r="E7" s="52"/>
      <c r="F7" s="52"/>
      <c r="G7" s="52"/>
      <c r="H7" s="52"/>
      <c r="I7" s="53"/>
    </row>
    <row r="8" spans="1:11" x14ac:dyDescent="0.25">
      <c r="A8" s="58"/>
      <c r="B8" s="109">
        <v>70000</v>
      </c>
      <c r="C8" s="52" t="s">
        <v>137</v>
      </c>
      <c r="D8" s="52"/>
      <c r="E8" s="52"/>
      <c r="F8" s="52"/>
      <c r="G8" s="52"/>
      <c r="H8" s="52"/>
      <c r="I8" s="53"/>
    </row>
    <row r="9" spans="1:11" x14ac:dyDescent="0.25">
      <c r="A9" s="58"/>
      <c r="B9" s="109">
        <v>100000</v>
      </c>
      <c r="C9" s="52" t="s">
        <v>128</v>
      </c>
      <c r="D9" s="52"/>
      <c r="E9" s="52"/>
      <c r="F9" s="52"/>
      <c r="G9" s="52"/>
      <c r="H9" s="52"/>
      <c r="I9" s="53"/>
    </row>
    <row r="10" spans="1:11" x14ac:dyDescent="0.25">
      <c r="A10" s="58"/>
      <c r="B10" s="52">
        <v>0.88300000000000001</v>
      </c>
      <c r="C10" s="52" t="s">
        <v>138</v>
      </c>
      <c r="D10" s="52"/>
      <c r="E10" s="52"/>
      <c r="F10" s="52"/>
      <c r="G10" s="52"/>
      <c r="H10" s="52"/>
      <c r="I10" s="53"/>
    </row>
    <row r="11" spans="1:11" x14ac:dyDescent="0.25">
      <c r="A11" s="58"/>
      <c r="B11" s="52">
        <v>0.90900000000000003</v>
      </c>
      <c r="C11" s="52" t="s">
        <v>129</v>
      </c>
      <c r="D11" s="52"/>
      <c r="E11" s="52"/>
      <c r="F11" s="52"/>
      <c r="G11" s="52"/>
      <c r="H11" s="52"/>
      <c r="I11" s="53"/>
    </row>
    <row r="12" spans="1:11" x14ac:dyDescent="0.25">
      <c r="A12" s="58"/>
      <c r="B12" s="52">
        <v>0.46</v>
      </c>
      <c r="C12" s="52" t="s">
        <v>139</v>
      </c>
      <c r="D12" s="52"/>
      <c r="E12" s="52"/>
      <c r="F12" s="52"/>
      <c r="G12" s="52"/>
      <c r="H12" s="52"/>
      <c r="I12" s="53"/>
    </row>
    <row r="13" spans="1:11" x14ac:dyDescent="0.25">
      <c r="A13" s="58"/>
      <c r="B13" s="52">
        <v>0.53</v>
      </c>
      <c r="C13" s="52" t="s">
        <v>130</v>
      </c>
      <c r="D13" s="52"/>
      <c r="E13" s="52"/>
      <c r="F13" s="52"/>
      <c r="G13" s="52"/>
      <c r="H13" s="52"/>
      <c r="I13" s="53"/>
    </row>
    <row r="14" spans="1:11" x14ac:dyDescent="0.25">
      <c r="A14" s="58"/>
      <c r="B14" s="52"/>
      <c r="C14" s="52"/>
      <c r="D14" s="52"/>
      <c r="E14" s="52"/>
      <c r="F14" s="52"/>
      <c r="G14" s="52"/>
      <c r="H14" s="52"/>
      <c r="I14" s="53"/>
    </row>
    <row r="15" spans="1:11" x14ac:dyDescent="0.25">
      <c r="A15" s="58"/>
      <c r="B15" s="109">
        <v>15000</v>
      </c>
      <c r="C15" s="52" t="s">
        <v>136</v>
      </c>
      <c r="D15" s="52"/>
      <c r="E15" s="52"/>
      <c r="F15" s="52"/>
      <c r="G15" s="52"/>
      <c r="H15" s="52"/>
      <c r="I15" s="53"/>
    </row>
    <row r="16" spans="1:11" x14ac:dyDescent="0.25">
      <c r="A16" s="58"/>
      <c r="B16" s="52"/>
      <c r="C16" s="52"/>
      <c r="D16" s="52"/>
      <c r="E16" s="52"/>
      <c r="F16" s="52"/>
      <c r="G16" s="52"/>
      <c r="H16" s="52"/>
      <c r="I16" s="53"/>
    </row>
    <row r="17" spans="1:9" x14ac:dyDescent="0.25">
      <c r="A17" s="58"/>
      <c r="B17" s="52" t="s">
        <v>131</v>
      </c>
      <c r="C17" s="52"/>
      <c r="D17" s="52"/>
      <c r="E17" s="52"/>
      <c r="F17" s="52"/>
      <c r="G17" s="52"/>
      <c r="H17" s="52"/>
      <c r="I17" s="53"/>
    </row>
    <row r="18" spans="1:9" x14ac:dyDescent="0.25">
      <c r="A18" s="58"/>
      <c r="B18" s="52" t="s">
        <v>132</v>
      </c>
      <c r="C18" s="52"/>
      <c r="D18" s="52"/>
      <c r="E18" s="52"/>
      <c r="F18" s="52"/>
      <c r="G18" s="52"/>
      <c r="H18" s="52"/>
      <c r="I18" s="53"/>
    </row>
    <row r="19" spans="1:9" x14ac:dyDescent="0.25">
      <c r="A19" s="58"/>
      <c r="B19" s="52"/>
      <c r="C19" s="52"/>
      <c r="D19" s="52"/>
      <c r="E19" s="52"/>
      <c r="F19" s="52"/>
      <c r="G19" s="52"/>
      <c r="H19" s="52"/>
      <c r="I19" s="53"/>
    </row>
    <row r="20" spans="1:9" x14ac:dyDescent="0.25">
      <c r="A20" s="58"/>
      <c r="B20" s="52" t="s">
        <v>133</v>
      </c>
      <c r="C20" s="52"/>
      <c r="D20" s="52"/>
      <c r="E20" s="52"/>
      <c r="F20" s="52"/>
      <c r="G20" s="52"/>
      <c r="H20" s="52"/>
      <c r="I20" s="53"/>
    </row>
    <row r="21" spans="1:9" x14ac:dyDescent="0.25">
      <c r="A21" s="58"/>
      <c r="B21" s="52"/>
      <c r="C21" s="52"/>
      <c r="D21" s="52"/>
      <c r="E21" s="52"/>
      <c r="F21" s="52"/>
      <c r="G21" s="52"/>
      <c r="H21" s="52"/>
      <c r="I21" s="53"/>
    </row>
    <row r="22" spans="1:9" x14ac:dyDescent="0.25">
      <c r="A22" s="51" t="s">
        <v>7</v>
      </c>
      <c r="B22" s="52" t="s">
        <v>108</v>
      </c>
      <c r="C22" s="52"/>
      <c r="D22" s="52"/>
      <c r="E22" s="52"/>
      <c r="F22" s="52"/>
      <c r="G22" s="52"/>
      <c r="H22" s="52"/>
      <c r="I22" s="53"/>
    </row>
    <row r="23" spans="1:9" ht="15.75" thickBot="1" x14ac:dyDescent="0.3">
      <c r="A23" s="100"/>
      <c r="B23" s="101"/>
      <c r="C23" s="101"/>
      <c r="D23" s="101"/>
      <c r="E23" s="101"/>
      <c r="F23" s="101"/>
      <c r="G23" s="101"/>
      <c r="H23" s="101"/>
      <c r="I23" s="102"/>
    </row>
  </sheetData>
  <mergeCells count="1">
    <mergeCell ref="H1:I1"/>
  </mergeCells>
  <hyperlinks>
    <hyperlink ref="H1" location="TOC!A1" display="Return to TOC" xr:uid="{3935DD70-F245-4630-A28C-BA8F28038A0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FF9AC-26C6-4670-82CD-AAB69A3170DF}">
  <sheetPr codeName="Sheet6"/>
  <dimension ref="A1:K34"/>
  <sheetViews>
    <sheetView workbookViewId="0"/>
  </sheetViews>
  <sheetFormatPr defaultRowHeight="15" x14ac:dyDescent="0.25"/>
  <cols>
    <col min="1" max="1" width="13.5703125" bestFit="1" customWidth="1"/>
    <col min="2" max="3" width="11.5703125" bestFit="1" customWidth="1"/>
    <col min="5" max="5" width="7.28515625" bestFit="1" customWidth="1"/>
    <col min="6" max="6" width="18.7109375" bestFit="1" customWidth="1"/>
    <col min="8" max="8" width="3.7109375" customWidth="1"/>
    <col min="10" max="10" width="2.7109375" customWidth="1"/>
    <col min="11" max="11" width="11" customWidth="1"/>
    <col min="12" max="12" width="9.85546875" bestFit="1" customWidth="1"/>
    <col min="13" max="13" width="11.5703125" bestFit="1" customWidth="1"/>
  </cols>
  <sheetData>
    <row r="1" spans="1:11" x14ac:dyDescent="0.25">
      <c r="A1" s="103" t="s">
        <v>3</v>
      </c>
      <c r="B1" s="104" t="s">
        <v>12</v>
      </c>
      <c r="C1" s="52"/>
      <c r="D1" s="105"/>
      <c r="E1" s="104"/>
      <c r="F1" s="104"/>
      <c r="G1" s="104"/>
      <c r="H1" s="197" t="s">
        <v>8</v>
      </c>
      <c r="I1" s="198"/>
      <c r="K1" s="6" t="s">
        <v>9</v>
      </c>
    </row>
    <row r="2" spans="1:11" x14ac:dyDescent="0.25">
      <c r="A2" s="51" t="s">
        <v>4</v>
      </c>
      <c r="B2" s="52" t="s">
        <v>140</v>
      </c>
      <c r="C2" s="52"/>
      <c r="D2" s="52"/>
      <c r="E2" s="52"/>
      <c r="F2" s="52"/>
      <c r="G2" s="52"/>
      <c r="H2" s="52"/>
      <c r="I2" s="53"/>
    </row>
    <row r="3" spans="1:11" x14ac:dyDescent="0.25">
      <c r="A3" s="51" t="s">
        <v>5</v>
      </c>
      <c r="B3" s="52" t="s">
        <v>121</v>
      </c>
      <c r="C3" s="52"/>
      <c r="D3" s="52"/>
      <c r="E3" s="52"/>
      <c r="F3" s="52"/>
      <c r="G3" s="52"/>
      <c r="H3" s="52"/>
      <c r="I3" s="53"/>
    </row>
    <row r="4" spans="1:11" x14ac:dyDescent="0.25">
      <c r="A4" s="54"/>
      <c r="B4" s="55"/>
      <c r="C4" s="55"/>
      <c r="D4" s="55"/>
      <c r="E4" s="55"/>
      <c r="F4" s="55"/>
      <c r="G4" s="55"/>
      <c r="H4" s="55"/>
      <c r="I4" s="56"/>
    </row>
    <row r="5" spans="1:11" x14ac:dyDescent="0.25">
      <c r="A5" s="57" t="s">
        <v>6</v>
      </c>
      <c r="B5" s="52" t="s">
        <v>142</v>
      </c>
      <c r="C5" s="52"/>
      <c r="D5" s="52"/>
      <c r="E5" s="52"/>
      <c r="F5" s="52"/>
      <c r="G5" s="52"/>
      <c r="H5" s="52"/>
      <c r="I5" s="53"/>
    </row>
    <row r="6" spans="1:11" x14ac:dyDescent="0.25">
      <c r="A6" s="58"/>
      <c r="B6" s="52"/>
      <c r="C6" s="52"/>
      <c r="D6" s="52"/>
      <c r="E6" s="52"/>
      <c r="F6" s="52"/>
      <c r="G6" s="52"/>
      <c r="H6" s="52"/>
      <c r="I6" s="53"/>
    </row>
    <row r="7" spans="1:11" x14ac:dyDescent="0.25">
      <c r="A7" s="58"/>
      <c r="B7" s="52" t="s">
        <v>143</v>
      </c>
      <c r="C7" s="52"/>
      <c r="D7" s="52"/>
      <c r="E7" s="52"/>
      <c r="F7" s="52"/>
      <c r="G7" s="52"/>
      <c r="H7" s="52"/>
      <c r="I7" s="53"/>
    </row>
    <row r="8" spans="1:11" x14ac:dyDescent="0.25">
      <c r="A8" s="58"/>
      <c r="B8" s="52" t="s">
        <v>144</v>
      </c>
      <c r="C8" s="52"/>
      <c r="D8" s="52"/>
      <c r="E8" s="52"/>
      <c r="F8" s="52"/>
      <c r="G8" s="52"/>
      <c r="H8" s="52"/>
      <c r="I8" s="53"/>
    </row>
    <row r="9" spans="1:11" x14ac:dyDescent="0.25">
      <c r="A9" s="58"/>
      <c r="B9" s="52"/>
      <c r="C9" s="52"/>
      <c r="D9" s="52"/>
      <c r="E9" s="52"/>
      <c r="F9" s="52"/>
      <c r="G9" s="52"/>
      <c r="H9" s="52"/>
      <c r="I9" s="53"/>
    </row>
    <row r="10" spans="1:11" x14ac:dyDescent="0.25">
      <c r="A10" s="58"/>
      <c r="B10" s="52" t="s">
        <v>145</v>
      </c>
      <c r="C10" s="52"/>
      <c r="D10" s="52"/>
      <c r="E10" s="52"/>
      <c r="F10" s="52"/>
      <c r="G10" s="52"/>
      <c r="H10" s="52"/>
      <c r="I10" s="53"/>
    </row>
    <row r="11" spans="1:11" x14ac:dyDescent="0.25">
      <c r="A11" s="58"/>
      <c r="B11" s="52"/>
      <c r="C11" s="52"/>
      <c r="D11" s="52"/>
      <c r="E11" s="52"/>
      <c r="F11" s="52"/>
      <c r="G11" s="52"/>
      <c r="H11" s="52"/>
      <c r="I11" s="53"/>
    </row>
    <row r="12" spans="1:11" x14ac:dyDescent="0.25">
      <c r="A12" s="58"/>
      <c r="B12" s="114">
        <v>80000000</v>
      </c>
      <c r="C12" s="115" t="s">
        <v>146</v>
      </c>
      <c r="D12" s="115"/>
      <c r="E12" s="116"/>
      <c r="F12" s="52"/>
      <c r="G12" s="52"/>
      <c r="H12" s="52"/>
      <c r="I12" s="53"/>
    </row>
    <row r="13" spans="1:11" x14ac:dyDescent="0.25">
      <c r="A13" s="58"/>
      <c r="B13" s="117">
        <v>100000</v>
      </c>
      <c r="C13" s="52" t="s">
        <v>147</v>
      </c>
      <c r="D13" s="52"/>
      <c r="E13" s="74"/>
      <c r="F13" s="52"/>
      <c r="G13" s="52"/>
      <c r="H13" s="52"/>
      <c r="I13" s="53"/>
    </row>
    <row r="14" spans="1:11" x14ac:dyDescent="0.25">
      <c r="A14" s="58"/>
      <c r="B14" s="117">
        <v>25000</v>
      </c>
      <c r="C14" s="52" t="s">
        <v>148</v>
      </c>
      <c r="D14" s="52"/>
      <c r="E14" s="74"/>
      <c r="F14" s="52"/>
      <c r="G14" s="52"/>
      <c r="H14" s="52"/>
      <c r="I14" s="53"/>
    </row>
    <row r="15" spans="1:11" x14ac:dyDescent="0.25">
      <c r="A15" s="58"/>
      <c r="B15" s="118">
        <v>0.65</v>
      </c>
      <c r="C15" s="119" t="s">
        <v>80</v>
      </c>
      <c r="D15" s="119"/>
      <c r="E15" s="79"/>
      <c r="F15" s="52"/>
      <c r="G15" s="52"/>
      <c r="H15" s="52"/>
      <c r="I15" s="53"/>
    </row>
    <row r="16" spans="1:11" x14ac:dyDescent="0.25">
      <c r="A16" s="58"/>
      <c r="B16" s="52"/>
      <c r="C16" s="52"/>
      <c r="D16" s="52"/>
      <c r="E16" s="52"/>
      <c r="F16" s="52"/>
      <c r="G16" s="52"/>
      <c r="H16" s="52"/>
      <c r="I16" s="53"/>
    </row>
    <row r="17" spans="1:9" x14ac:dyDescent="0.25">
      <c r="A17" s="58"/>
      <c r="B17" s="52" t="s">
        <v>149</v>
      </c>
      <c r="C17" s="52"/>
      <c r="D17" s="52"/>
      <c r="E17" s="52"/>
      <c r="F17" s="52"/>
      <c r="G17" s="52"/>
      <c r="H17" s="52"/>
      <c r="I17" s="53"/>
    </row>
    <row r="18" spans="1:9" x14ac:dyDescent="0.25">
      <c r="A18" s="58"/>
      <c r="B18" s="52" t="s">
        <v>150</v>
      </c>
      <c r="C18" s="52"/>
      <c r="D18" s="52"/>
      <c r="E18" s="52"/>
      <c r="F18" s="52"/>
      <c r="G18" s="52"/>
      <c r="H18" s="52"/>
      <c r="I18" s="53"/>
    </row>
    <row r="19" spans="1:9" x14ac:dyDescent="0.25">
      <c r="A19" s="58"/>
      <c r="B19" s="52" t="s">
        <v>151</v>
      </c>
      <c r="C19" s="52"/>
      <c r="D19" s="52"/>
      <c r="E19" s="52"/>
      <c r="F19" s="52"/>
      <c r="G19" s="52"/>
      <c r="H19" s="52"/>
      <c r="I19" s="53"/>
    </row>
    <row r="20" spans="1:9" x14ac:dyDescent="0.25">
      <c r="A20" s="58"/>
      <c r="B20" s="52"/>
      <c r="C20" s="52"/>
      <c r="D20" s="52"/>
      <c r="E20" s="125" t="s">
        <v>155</v>
      </c>
      <c r="F20" s="95"/>
      <c r="G20" s="95"/>
      <c r="H20" s="52"/>
      <c r="I20" s="53"/>
    </row>
    <row r="21" spans="1:9" x14ac:dyDescent="0.25">
      <c r="A21" s="58"/>
      <c r="B21" s="120" t="s">
        <v>152</v>
      </c>
      <c r="C21" s="86" t="s">
        <v>153</v>
      </c>
      <c r="D21" s="52"/>
      <c r="E21" s="120" t="s">
        <v>117</v>
      </c>
      <c r="F21" s="86" t="s">
        <v>65</v>
      </c>
      <c r="G21" s="88" t="s">
        <v>66</v>
      </c>
      <c r="H21" s="52"/>
      <c r="I21" s="53"/>
    </row>
    <row r="22" spans="1:9" x14ac:dyDescent="0.25">
      <c r="A22" s="58"/>
      <c r="B22" s="82" t="s">
        <v>154</v>
      </c>
      <c r="C22" s="121">
        <v>56000000</v>
      </c>
      <c r="D22" s="52"/>
      <c r="E22" s="82">
        <v>1</v>
      </c>
      <c r="F22" s="121">
        <v>1000</v>
      </c>
      <c r="G22" s="123">
        <v>0</v>
      </c>
      <c r="H22" s="52"/>
      <c r="I22" s="53"/>
    </row>
    <row r="23" spans="1:9" x14ac:dyDescent="0.25">
      <c r="A23" s="58"/>
      <c r="B23" s="82" t="s">
        <v>83</v>
      </c>
      <c r="C23" s="121">
        <v>42000000</v>
      </c>
      <c r="D23" s="52"/>
      <c r="E23" s="82">
        <v>2</v>
      </c>
      <c r="F23" s="121">
        <v>35000</v>
      </c>
      <c r="G23" s="123">
        <v>70000</v>
      </c>
      <c r="H23" s="52"/>
      <c r="I23" s="53"/>
    </row>
    <row r="24" spans="1:9" x14ac:dyDescent="0.25">
      <c r="A24" s="58"/>
      <c r="B24" s="67" t="s">
        <v>84</v>
      </c>
      <c r="C24" s="122">
        <v>32000000</v>
      </c>
      <c r="D24" s="52"/>
      <c r="E24" s="82">
        <v>3</v>
      </c>
      <c r="F24" s="121">
        <v>0</v>
      </c>
      <c r="G24" s="123">
        <v>64000</v>
      </c>
      <c r="H24" s="52"/>
      <c r="I24" s="53"/>
    </row>
    <row r="25" spans="1:9" x14ac:dyDescent="0.25">
      <c r="A25" s="58"/>
      <c r="B25" s="52"/>
      <c r="C25" s="52"/>
      <c r="D25" s="52"/>
      <c r="E25" s="67">
        <v>4</v>
      </c>
      <c r="F25" s="122">
        <v>30000</v>
      </c>
      <c r="G25" s="124">
        <v>5000</v>
      </c>
      <c r="H25" s="52"/>
      <c r="I25" s="53"/>
    </row>
    <row r="26" spans="1:9" x14ac:dyDescent="0.25">
      <c r="A26" s="58"/>
      <c r="B26" s="52"/>
      <c r="C26" s="52"/>
      <c r="D26" s="52"/>
      <c r="E26" s="52"/>
      <c r="F26" s="52"/>
      <c r="G26" s="52"/>
      <c r="H26" s="52"/>
      <c r="I26" s="53"/>
    </row>
    <row r="27" spans="1:9" x14ac:dyDescent="0.25">
      <c r="A27" s="58"/>
      <c r="B27" s="99" t="s">
        <v>157</v>
      </c>
      <c r="C27" s="52"/>
      <c r="D27" s="52"/>
      <c r="E27" s="52"/>
      <c r="F27" s="52"/>
      <c r="G27" s="52"/>
      <c r="H27" s="52"/>
      <c r="I27" s="53"/>
    </row>
    <row r="28" spans="1:9" x14ac:dyDescent="0.25">
      <c r="A28" s="58"/>
      <c r="B28" s="120" t="s">
        <v>152</v>
      </c>
      <c r="C28" s="86" t="s">
        <v>31</v>
      </c>
      <c r="D28" s="88" t="s">
        <v>32</v>
      </c>
      <c r="E28" s="52"/>
      <c r="F28" s="86" t="s">
        <v>158</v>
      </c>
      <c r="G28" s="88" t="s">
        <v>64</v>
      </c>
      <c r="H28" s="52"/>
      <c r="I28" s="53"/>
    </row>
    <row r="29" spans="1:9" x14ac:dyDescent="0.25">
      <c r="A29" s="58"/>
      <c r="B29" s="82" t="s">
        <v>154</v>
      </c>
      <c r="C29" s="126">
        <v>0.86499999999999999</v>
      </c>
      <c r="D29" s="83">
        <v>0.92600000000000005</v>
      </c>
      <c r="E29" s="52"/>
      <c r="F29" s="121" t="s">
        <v>159</v>
      </c>
      <c r="G29" s="111">
        <v>93500</v>
      </c>
      <c r="H29" s="52"/>
      <c r="I29" s="53"/>
    </row>
    <row r="30" spans="1:9" x14ac:dyDescent="0.25">
      <c r="A30" s="58"/>
      <c r="B30" s="82" t="s">
        <v>83</v>
      </c>
      <c r="C30" s="126">
        <v>0.83699999999999997</v>
      </c>
      <c r="D30" s="83">
        <v>0.89200000000000002</v>
      </c>
      <c r="E30" s="52"/>
      <c r="F30" s="75" t="s">
        <v>160</v>
      </c>
      <c r="G30" s="111">
        <v>94150</v>
      </c>
      <c r="H30" s="52"/>
      <c r="I30" s="53"/>
    </row>
    <row r="31" spans="1:9" x14ac:dyDescent="0.25">
      <c r="A31" s="58"/>
      <c r="B31" s="67" t="s">
        <v>84</v>
      </c>
      <c r="C31" s="127">
        <v>0.83799999999999997</v>
      </c>
      <c r="D31" s="81">
        <v>0.85799999999999998</v>
      </c>
      <c r="E31" s="52"/>
      <c r="F31" s="76" t="s">
        <v>161</v>
      </c>
      <c r="G31" s="113">
        <v>95350</v>
      </c>
      <c r="H31" s="52"/>
      <c r="I31" s="53"/>
    </row>
    <row r="32" spans="1:9" x14ac:dyDescent="0.25">
      <c r="A32" s="58"/>
      <c r="B32" s="52"/>
      <c r="C32" s="52"/>
      <c r="D32" s="52"/>
      <c r="E32" s="52"/>
      <c r="F32" s="52"/>
      <c r="G32" s="52"/>
      <c r="H32" s="52"/>
      <c r="I32" s="53"/>
    </row>
    <row r="33" spans="1:9" x14ac:dyDescent="0.25">
      <c r="A33" s="51" t="s">
        <v>7</v>
      </c>
      <c r="B33" s="52" t="s">
        <v>156</v>
      </c>
      <c r="C33" s="52"/>
      <c r="D33" s="52"/>
      <c r="E33" s="52"/>
      <c r="F33" s="52"/>
      <c r="G33" s="52"/>
      <c r="H33" s="52"/>
      <c r="I33" s="53"/>
    </row>
    <row r="34" spans="1:9" ht="15.75" thickBot="1" x14ac:dyDescent="0.3">
      <c r="A34" s="100"/>
      <c r="B34" s="101"/>
      <c r="C34" s="101"/>
      <c r="D34" s="101"/>
      <c r="E34" s="101"/>
      <c r="F34" s="101"/>
      <c r="G34" s="101"/>
      <c r="H34" s="101"/>
      <c r="I34" s="102"/>
    </row>
  </sheetData>
  <mergeCells count="1">
    <mergeCell ref="H1:I1"/>
  </mergeCells>
  <hyperlinks>
    <hyperlink ref="H1" location="TOC!A1" display="Return to TOC" xr:uid="{6E09A407-C3F8-4A46-9CA6-5B11DB248A94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2E383-AEBA-4151-9AC7-0B4310FC281B}">
  <sheetPr codeName="Sheet7"/>
  <dimension ref="A1:M26"/>
  <sheetViews>
    <sheetView workbookViewId="0"/>
  </sheetViews>
  <sheetFormatPr defaultRowHeight="15" x14ac:dyDescent="0.25"/>
  <cols>
    <col min="1" max="1" width="13.5703125" bestFit="1" customWidth="1"/>
    <col min="2" max="2" width="12.7109375" customWidth="1"/>
    <col min="3" max="3" width="6.28515625" bestFit="1" customWidth="1"/>
    <col min="4" max="4" width="5.7109375" bestFit="1" customWidth="1"/>
    <col min="11" max="11" width="3.7109375" customWidth="1"/>
    <col min="12" max="12" width="2.7109375" customWidth="1"/>
  </cols>
  <sheetData>
    <row r="1" spans="1:13" x14ac:dyDescent="0.25">
      <c r="A1" s="103" t="s">
        <v>3</v>
      </c>
      <c r="B1" s="104" t="s">
        <v>12</v>
      </c>
      <c r="C1" s="104"/>
      <c r="D1" s="105"/>
      <c r="E1" s="104"/>
      <c r="F1" s="104"/>
      <c r="G1" s="104"/>
      <c r="H1" s="104"/>
      <c r="I1" s="104"/>
      <c r="J1" s="197" t="s">
        <v>8</v>
      </c>
      <c r="K1" s="198"/>
      <c r="M1" s="6" t="s">
        <v>9</v>
      </c>
    </row>
    <row r="2" spans="1:13" x14ac:dyDescent="0.25">
      <c r="A2" s="51" t="s">
        <v>4</v>
      </c>
      <c r="B2" s="52" t="s">
        <v>168</v>
      </c>
      <c r="C2" s="52"/>
      <c r="D2" s="52"/>
      <c r="E2" s="52"/>
      <c r="F2" s="52"/>
      <c r="G2" s="52"/>
      <c r="H2" s="52"/>
      <c r="I2" s="52"/>
      <c r="J2" s="52"/>
      <c r="K2" s="53"/>
    </row>
    <row r="3" spans="1:13" x14ac:dyDescent="0.25">
      <c r="A3" s="51" t="s">
        <v>5</v>
      </c>
      <c r="B3" s="52" t="s">
        <v>189</v>
      </c>
      <c r="C3" s="52"/>
      <c r="D3" s="52"/>
      <c r="E3" s="52"/>
      <c r="F3" s="52"/>
      <c r="G3" s="52"/>
      <c r="H3" s="52"/>
      <c r="I3" s="52"/>
      <c r="J3" s="52"/>
      <c r="K3" s="53"/>
    </row>
    <row r="4" spans="1:13" x14ac:dyDescent="0.25">
      <c r="A4" s="54"/>
      <c r="B4" s="55"/>
      <c r="C4" s="55"/>
      <c r="D4" s="55"/>
      <c r="E4" s="55"/>
      <c r="F4" s="55"/>
      <c r="G4" s="55"/>
      <c r="H4" s="55"/>
      <c r="I4" s="55"/>
      <c r="J4" s="55"/>
      <c r="K4" s="56"/>
    </row>
    <row r="5" spans="1:13" x14ac:dyDescent="0.25">
      <c r="A5" s="57" t="s">
        <v>6</v>
      </c>
      <c r="B5" s="52" t="s">
        <v>162</v>
      </c>
      <c r="C5" s="52"/>
      <c r="D5" s="52"/>
      <c r="E5" s="52"/>
      <c r="F5" s="52"/>
      <c r="G5" s="52"/>
      <c r="H5" s="52"/>
      <c r="I5" s="52"/>
      <c r="J5" s="52"/>
      <c r="K5" s="53"/>
    </row>
    <row r="6" spans="1:13" x14ac:dyDescent="0.25">
      <c r="A6" s="58"/>
      <c r="B6" s="128" t="s">
        <v>163</v>
      </c>
      <c r="C6" s="52"/>
      <c r="D6" s="52"/>
      <c r="E6" s="52"/>
      <c r="F6" s="52"/>
      <c r="G6" s="52"/>
      <c r="H6" s="52"/>
      <c r="I6" s="52"/>
      <c r="J6" s="52"/>
      <c r="K6" s="53"/>
    </row>
    <row r="7" spans="1:13" x14ac:dyDescent="0.25">
      <c r="A7" s="58"/>
      <c r="B7" s="52" t="s">
        <v>164</v>
      </c>
      <c r="C7" s="52"/>
      <c r="D7" s="52"/>
      <c r="E7" s="52"/>
      <c r="F7" s="52"/>
      <c r="G7" s="52"/>
      <c r="H7" s="52"/>
      <c r="I7" s="52"/>
      <c r="J7" s="52"/>
      <c r="K7" s="53"/>
    </row>
    <row r="8" spans="1:13" x14ac:dyDescent="0.25">
      <c r="A8" s="58"/>
      <c r="B8" s="52" t="s">
        <v>165</v>
      </c>
      <c r="C8" s="52"/>
      <c r="D8" s="52"/>
      <c r="E8" s="52"/>
      <c r="F8" s="52"/>
      <c r="G8" s="52"/>
      <c r="H8" s="52"/>
      <c r="I8" s="52"/>
      <c r="J8" s="52"/>
      <c r="K8" s="53"/>
    </row>
    <row r="9" spans="1:13" x14ac:dyDescent="0.25">
      <c r="A9" s="58"/>
      <c r="B9" s="52"/>
      <c r="C9" s="52"/>
      <c r="D9" s="52"/>
      <c r="E9" s="52"/>
      <c r="F9" s="52"/>
      <c r="G9" s="52"/>
      <c r="H9" s="52"/>
      <c r="I9" s="52"/>
      <c r="J9" s="52"/>
      <c r="K9" s="53"/>
    </row>
    <row r="10" spans="1:13" x14ac:dyDescent="0.25">
      <c r="A10" s="58"/>
      <c r="B10" s="71" t="s">
        <v>166</v>
      </c>
      <c r="C10" s="130"/>
      <c r="D10" s="71"/>
      <c r="E10" s="115"/>
      <c r="F10" s="115"/>
      <c r="G10" s="115"/>
      <c r="H10" s="115"/>
      <c r="I10" s="115"/>
      <c r="J10" s="116"/>
      <c r="K10" s="132"/>
    </row>
    <row r="11" spans="1:13" x14ac:dyDescent="0.25">
      <c r="A11" s="58"/>
      <c r="B11" s="76" t="s">
        <v>167</v>
      </c>
      <c r="C11" s="89" t="s">
        <v>169</v>
      </c>
      <c r="D11" s="76" t="s">
        <v>170</v>
      </c>
      <c r="E11" s="119" t="s">
        <v>171</v>
      </c>
      <c r="F11" s="119"/>
      <c r="G11" s="119"/>
      <c r="H11" s="119"/>
      <c r="I11" s="119"/>
      <c r="J11" s="79"/>
      <c r="K11" s="132"/>
    </row>
    <row r="12" spans="1:13" x14ac:dyDescent="0.25">
      <c r="A12" s="58"/>
      <c r="B12" s="75" t="s">
        <v>172</v>
      </c>
      <c r="C12" s="129">
        <v>0</v>
      </c>
      <c r="D12" s="133">
        <v>0.05</v>
      </c>
      <c r="E12" s="52" t="s">
        <v>178</v>
      </c>
      <c r="F12" s="52"/>
      <c r="G12" s="52"/>
      <c r="H12" s="52"/>
      <c r="I12" s="52"/>
      <c r="J12" s="74"/>
      <c r="K12" s="132"/>
    </row>
    <row r="13" spans="1:13" x14ac:dyDescent="0.25">
      <c r="A13" s="58"/>
      <c r="B13" s="75" t="s">
        <v>173</v>
      </c>
      <c r="C13" s="129">
        <v>0</v>
      </c>
      <c r="D13" s="133">
        <v>0</v>
      </c>
      <c r="E13" s="52"/>
      <c r="F13" s="52"/>
      <c r="G13" s="52"/>
      <c r="H13" s="52"/>
      <c r="I13" s="52"/>
      <c r="J13" s="74"/>
      <c r="K13" s="132"/>
    </row>
    <row r="14" spans="1:13" x14ac:dyDescent="0.25">
      <c r="A14" s="58"/>
      <c r="B14" s="75" t="s">
        <v>174</v>
      </c>
      <c r="C14" s="129">
        <v>0.1</v>
      </c>
      <c r="D14" s="133">
        <v>0</v>
      </c>
      <c r="E14" s="52" t="s">
        <v>179</v>
      </c>
      <c r="F14" s="52"/>
      <c r="G14" s="52"/>
      <c r="H14" s="52"/>
      <c r="I14" s="52"/>
      <c r="J14" s="74"/>
      <c r="K14" s="132"/>
    </row>
    <row r="15" spans="1:13" x14ac:dyDescent="0.25">
      <c r="A15" s="58"/>
      <c r="B15" s="75" t="s">
        <v>175</v>
      </c>
      <c r="C15" s="129">
        <v>0</v>
      </c>
      <c r="D15" s="133">
        <v>0</v>
      </c>
      <c r="E15" s="52"/>
      <c r="F15" s="52"/>
      <c r="G15" s="52"/>
      <c r="H15" s="52"/>
      <c r="I15" s="52"/>
      <c r="J15" s="74"/>
      <c r="K15" s="132"/>
    </row>
    <row r="16" spans="1:13" x14ac:dyDescent="0.25">
      <c r="A16" s="58"/>
      <c r="B16" s="75" t="s">
        <v>176</v>
      </c>
      <c r="C16" s="129">
        <v>0.05</v>
      </c>
      <c r="D16" s="133">
        <v>0</v>
      </c>
      <c r="E16" s="52" t="s">
        <v>187</v>
      </c>
      <c r="F16" s="52"/>
      <c r="G16" s="52"/>
      <c r="H16" s="52"/>
      <c r="I16" s="52"/>
      <c r="J16" s="74"/>
      <c r="K16" s="132"/>
    </row>
    <row r="17" spans="1:11" x14ac:dyDescent="0.25">
      <c r="A17" s="58"/>
      <c r="B17" s="76" t="s">
        <v>177</v>
      </c>
      <c r="C17" s="131">
        <v>0.05</v>
      </c>
      <c r="D17" s="134">
        <v>0</v>
      </c>
      <c r="E17" s="119" t="s">
        <v>180</v>
      </c>
      <c r="F17" s="119"/>
      <c r="G17" s="119"/>
      <c r="H17" s="119"/>
      <c r="I17" s="119"/>
      <c r="J17" s="79"/>
      <c r="K17" s="132"/>
    </row>
    <row r="18" spans="1:11" x14ac:dyDescent="0.25">
      <c r="A18" s="58"/>
      <c r="B18" s="52"/>
      <c r="C18" s="52"/>
      <c r="D18" s="52"/>
      <c r="E18" s="52"/>
      <c r="F18" s="52"/>
      <c r="G18" s="52"/>
      <c r="H18" s="52"/>
      <c r="I18" s="52"/>
      <c r="J18" s="52"/>
      <c r="K18" s="53"/>
    </row>
    <row r="19" spans="1:11" x14ac:dyDescent="0.25">
      <c r="A19" s="58"/>
      <c r="B19" s="52" t="s">
        <v>181</v>
      </c>
      <c r="C19" s="52"/>
      <c r="D19" s="52"/>
      <c r="E19" s="52"/>
      <c r="F19" s="52"/>
      <c r="G19" s="52"/>
      <c r="H19" s="52"/>
      <c r="I19" s="52"/>
      <c r="J19" s="52"/>
      <c r="K19" s="53"/>
    </row>
    <row r="20" spans="1:11" x14ac:dyDescent="0.25">
      <c r="A20" s="58"/>
      <c r="B20" s="52" t="s">
        <v>182</v>
      </c>
      <c r="C20" s="52"/>
      <c r="D20" s="52"/>
      <c r="E20" s="52"/>
      <c r="F20" s="52"/>
      <c r="G20" s="52"/>
      <c r="H20" s="52"/>
      <c r="I20" s="52"/>
      <c r="J20" s="52"/>
      <c r="K20" s="53"/>
    </row>
    <row r="21" spans="1:11" x14ac:dyDescent="0.25">
      <c r="A21" s="58"/>
      <c r="B21" s="52" t="s">
        <v>183</v>
      </c>
      <c r="C21" s="52"/>
      <c r="D21" s="52"/>
      <c r="E21" s="52"/>
      <c r="F21" s="52"/>
      <c r="G21" s="52"/>
      <c r="H21" s="52"/>
      <c r="I21" s="52"/>
      <c r="J21" s="52"/>
      <c r="K21" s="53"/>
    </row>
    <row r="22" spans="1:11" x14ac:dyDescent="0.25">
      <c r="A22" s="58"/>
      <c r="B22" s="52" t="s">
        <v>184</v>
      </c>
      <c r="C22" s="52"/>
      <c r="D22" s="52"/>
      <c r="E22" s="52"/>
      <c r="F22" s="52"/>
      <c r="G22" s="52"/>
      <c r="H22" s="52"/>
      <c r="I22" s="52"/>
      <c r="J22" s="52"/>
      <c r="K22" s="53"/>
    </row>
    <row r="23" spans="1:11" x14ac:dyDescent="0.25">
      <c r="A23" s="58"/>
      <c r="B23" s="52"/>
      <c r="C23" s="52"/>
      <c r="D23" s="52"/>
      <c r="E23" s="52"/>
      <c r="F23" s="52"/>
      <c r="G23" s="52"/>
      <c r="H23" s="52"/>
      <c r="I23" s="52"/>
      <c r="J23" s="52"/>
      <c r="K23" s="53"/>
    </row>
    <row r="24" spans="1:11" x14ac:dyDescent="0.25">
      <c r="A24" s="51" t="s">
        <v>7</v>
      </c>
      <c r="B24" s="52" t="s">
        <v>185</v>
      </c>
      <c r="C24" s="52"/>
      <c r="D24" s="52"/>
      <c r="E24" s="52"/>
      <c r="F24" s="52"/>
      <c r="G24" s="52"/>
      <c r="H24" s="52"/>
      <c r="I24" s="52"/>
      <c r="J24" s="52"/>
      <c r="K24" s="53"/>
    </row>
    <row r="25" spans="1:11" x14ac:dyDescent="0.25">
      <c r="A25" s="58"/>
      <c r="B25" s="52" t="s">
        <v>186</v>
      </c>
      <c r="C25" s="52"/>
      <c r="D25" s="52"/>
      <c r="E25" s="52"/>
      <c r="F25" s="52"/>
      <c r="G25" s="52"/>
      <c r="H25" s="52"/>
      <c r="I25" s="52"/>
      <c r="J25" s="52"/>
      <c r="K25" s="53"/>
    </row>
    <row r="26" spans="1:11" ht="15.75" thickBot="1" x14ac:dyDescent="0.3">
      <c r="A26" s="100"/>
      <c r="B26" s="101"/>
      <c r="C26" s="101"/>
      <c r="D26" s="101"/>
      <c r="E26" s="101"/>
      <c r="F26" s="101"/>
      <c r="G26" s="101"/>
      <c r="H26" s="101"/>
      <c r="I26" s="101"/>
      <c r="J26" s="101"/>
      <c r="K26" s="102"/>
    </row>
  </sheetData>
  <mergeCells count="1">
    <mergeCell ref="J1:K1"/>
  </mergeCells>
  <hyperlinks>
    <hyperlink ref="J1" location="TOC!A1" display="Return to TOC" xr:uid="{EDB38E26-674E-4080-9A2D-528CCC15B528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828B6-9C88-479D-BDBE-721190A11E8F}">
  <sheetPr codeName="Sheet8"/>
  <dimension ref="A1:L20"/>
  <sheetViews>
    <sheetView workbookViewId="0"/>
  </sheetViews>
  <sheetFormatPr defaultRowHeight="15" x14ac:dyDescent="0.25"/>
  <cols>
    <col min="1" max="1" width="13.5703125" bestFit="1" customWidth="1"/>
    <col min="11" max="11" width="2.7109375" customWidth="1"/>
    <col min="12" max="12" width="12.7109375" bestFit="1" customWidth="1"/>
  </cols>
  <sheetData>
    <row r="1" spans="1:12" x14ac:dyDescent="0.25">
      <c r="A1" s="103" t="s">
        <v>3</v>
      </c>
      <c r="B1" s="104" t="s">
        <v>12</v>
      </c>
      <c r="C1" s="104"/>
      <c r="D1" s="105"/>
      <c r="E1" s="104"/>
      <c r="F1" s="104"/>
      <c r="G1" s="104"/>
      <c r="H1" s="104"/>
      <c r="I1" s="197" t="s">
        <v>8</v>
      </c>
      <c r="J1" s="198"/>
      <c r="L1" s="6" t="s">
        <v>9</v>
      </c>
    </row>
    <row r="2" spans="1:12" x14ac:dyDescent="0.25">
      <c r="A2" s="51" t="s">
        <v>4</v>
      </c>
      <c r="B2" s="52" t="s">
        <v>188</v>
      </c>
      <c r="C2" s="52"/>
      <c r="D2" s="52"/>
      <c r="E2" s="52"/>
      <c r="F2" s="52"/>
      <c r="G2" s="52"/>
      <c r="H2" s="52"/>
      <c r="I2" s="52"/>
      <c r="J2" s="53"/>
    </row>
    <row r="3" spans="1:12" x14ac:dyDescent="0.25">
      <c r="A3" s="51" t="s">
        <v>5</v>
      </c>
      <c r="B3" s="52" t="s">
        <v>189</v>
      </c>
      <c r="C3" s="52"/>
      <c r="D3" s="52"/>
      <c r="E3" s="52"/>
      <c r="F3" s="52"/>
      <c r="G3" s="52"/>
      <c r="H3" s="52"/>
      <c r="I3" s="52"/>
      <c r="J3" s="53"/>
    </row>
    <row r="4" spans="1:12" x14ac:dyDescent="0.25">
      <c r="A4" s="54"/>
      <c r="B4" s="55"/>
      <c r="C4" s="55"/>
      <c r="D4" s="55"/>
      <c r="E4" s="55"/>
      <c r="F4" s="55"/>
      <c r="G4" s="55"/>
      <c r="H4" s="55"/>
      <c r="I4" s="55"/>
      <c r="J4" s="56"/>
    </row>
    <row r="5" spans="1:12" x14ac:dyDescent="0.25">
      <c r="A5" s="57" t="s">
        <v>6</v>
      </c>
      <c r="B5" s="52" t="s">
        <v>192</v>
      </c>
      <c r="C5" s="52"/>
      <c r="D5" s="52"/>
      <c r="E5" s="52"/>
      <c r="F5" s="52"/>
      <c r="G5" s="52"/>
      <c r="H5" s="52"/>
      <c r="I5" s="52"/>
      <c r="J5" s="53"/>
    </row>
    <row r="6" spans="1:12" x14ac:dyDescent="0.25">
      <c r="A6" s="58"/>
      <c r="B6" s="52" t="s">
        <v>193</v>
      </c>
      <c r="C6" s="52"/>
      <c r="D6" s="52"/>
      <c r="E6" s="52"/>
      <c r="F6" s="52"/>
      <c r="G6" s="52"/>
      <c r="H6" s="52"/>
      <c r="I6" s="52"/>
      <c r="J6" s="53"/>
    </row>
    <row r="7" spans="1:12" x14ac:dyDescent="0.25">
      <c r="A7" s="58"/>
      <c r="B7" s="52"/>
      <c r="C7" s="52"/>
      <c r="D7" s="52"/>
      <c r="E7" s="52"/>
      <c r="F7" s="52"/>
      <c r="G7" s="52"/>
      <c r="H7" s="52"/>
      <c r="I7" s="52"/>
      <c r="J7" s="53"/>
    </row>
    <row r="8" spans="1:12" x14ac:dyDescent="0.25">
      <c r="A8" s="58"/>
      <c r="B8" s="52" t="s">
        <v>194</v>
      </c>
      <c r="C8" s="52"/>
      <c r="D8" s="52"/>
      <c r="E8" s="52"/>
      <c r="F8" s="52"/>
      <c r="G8" s="52"/>
      <c r="H8" s="52"/>
      <c r="I8" s="52"/>
      <c r="J8" s="53"/>
    </row>
    <row r="9" spans="1:12" x14ac:dyDescent="0.25">
      <c r="A9" s="58"/>
      <c r="B9" s="52" t="s">
        <v>195</v>
      </c>
      <c r="C9" s="52"/>
      <c r="D9" s="52"/>
      <c r="E9" s="52"/>
      <c r="F9" s="52"/>
      <c r="G9" s="52"/>
      <c r="H9" s="52"/>
      <c r="I9" s="52"/>
      <c r="J9" s="53"/>
    </row>
    <row r="10" spans="1:12" x14ac:dyDescent="0.25">
      <c r="A10" s="58"/>
      <c r="B10" s="52" t="s">
        <v>196</v>
      </c>
      <c r="C10" s="52"/>
      <c r="D10" s="52"/>
      <c r="E10" s="52"/>
      <c r="F10" s="52"/>
      <c r="G10" s="52"/>
      <c r="H10" s="52"/>
      <c r="I10" s="52"/>
      <c r="J10" s="53"/>
    </row>
    <row r="11" spans="1:12" x14ac:dyDescent="0.25">
      <c r="A11" s="58"/>
      <c r="B11" s="52" t="s">
        <v>197</v>
      </c>
      <c r="C11" s="52"/>
      <c r="D11" s="52"/>
      <c r="E11" s="52"/>
      <c r="F11" s="52"/>
      <c r="G11" s="52"/>
      <c r="H11" s="52"/>
      <c r="I11" s="52"/>
      <c r="J11" s="53"/>
    </row>
    <row r="12" spans="1:12" x14ac:dyDescent="0.25">
      <c r="A12" s="58"/>
      <c r="B12" s="52" t="s">
        <v>198</v>
      </c>
      <c r="C12" s="52"/>
      <c r="D12" s="52"/>
      <c r="E12" s="52"/>
      <c r="F12" s="52"/>
      <c r="G12" s="52"/>
      <c r="H12" s="52"/>
      <c r="I12" s="52"/>
      <c r="J12" s="53"/>
    </row>
    <row r="13" spans="1:12" x14ac:dyDescent="0.25">
      <c r="A13" s="58"/>
      <c r="B13" s="52" t="s">
        <v>199</v>
      </c>
      <c r="C13" s="52"/>
      <c r="D13" s="52"/>
      <c r="E13" s="52"/>
      <c r="F13" s="52"/>
      <c r="G13" s="52"/>
      <c r="H13" s="52"/>
      <c r="I13" s="52"/>
      <c r="J13" s="53"/>
    </row>
    <row r="14" spans="1:12" x14ac:dyDescent="0.25">
      <c r="A14" s="58"/>
      <c r="B14" s="52"/>
      <c r="C14" s="52"/>
      <c r="D14" s="52"/>
      <c r="E14" s="52"/>
      <c r="F14" s="52"/>
      <c r="G14" s="52"/>
      <c r="H14" s="52"/>
      <c r="I14" s="52"/>
      <c r="J14" s="53"/>
    </row>
    <row r="15" spans="1:12" x14ac:dyDescent="0.25">
      <c r="A15" s="51" t="s">
        <v>7</v>
      </c>
      <c r="B15" s="52"/>
      <c r="C15" s="52"/>
      <c r="D15" s="52"/>
      <c r="E15" s="52"/>
      <c r="F15" s="52"/>
      <c r="G15" s="52"/>
      <c r="H15" s="52"/>
      <c r="I15" s="52"/>
      <c r="J15" s="53"/>
    </row>
    <row r="16" spans="1:12" x14ac:dyDescent="0.25">
      <c r="A16" s="135" t="s">
        <v>200</v>
      </c>
      <c r="B16" s="52" t="s">
        <v>201</v>
      </c>
      <c r="C16" s="52"/>
      <c r="D16" s="52"/>
      <c r="E16" s="52"/>
      <c r="F16" s="52"/>
      <c r="G16" s="52"/>
      <c r="H16" s="52"/>
      <c r="I16" s="52"/>
      <c r="J16" s="53"/>
    </row>
    <row r="17" spans="1:10" x14ac:dyDescent="0.25">
      <c r="A17" s="135"/>
      <c r="B17" s="52" t="s">
        <v>202</v>
      </c>
      <c r="C17" s="52"/>
      <c r="D17" s="52"/>
      <c r="E17" s="52"/>
      <c r="F17" s="52"/>
      <c r="G17" s="52"/>
      <c r="H17" s="52"/>
      <c r="I17" s="52"/>
      <c r="J17" s="53"/>
    </row>
    <row r="18" spans="1:10" x14ac:dyDescent="0.25">
      <c r="A18" s="135"/>
      <c r="B18" s="52"/>
      <c r="C18" s="52"/>
      <c r="D18" s="52"/>
      <c r="E18" s="52"/>
      <c r="F18" s="52"/>
      <c r="G18" s="52"/>
      <c r="H18" s="52"/>
      <c r="I18" s="52"/>
      <c r="J18" s="53"/>
    </row>
    <row r="19" spans="1:10" x14ac:dyDescent="0.25">
      <c r="A19" s="135" t="s">
        <v>203</v>
      </c>
      <c r="B19" s="52" t="s">
        <v>204</v>
      </c>
      <c r="C19" s="52"/>
      <c r="D19" s="52"/>
      <c r="E19" s="52"/>
      <c r="F19" s="52"/>
      <c r="G19" s="52"/>
      <c r="H19" s="52"/>
      <c r="I19" s="52"/>
      <c r="J19" s="53"/>
    </row>
    <row r="20" spans="1:10" ht="15.75" thickBot="1" x14ac:dyDescent="0.3">
      <c r="A20" s="100"/>
      <c r="B20" s="101" t="s">
        <v>205</v>
      </c>
      <c r="C20" s="101"/>
      <c r="D20" s="101"/>
      <c r="E20" s="101"/>
      <c r="F20" s="101"/>
      <c r="G20" s="101"/>
      <c r="H20" s="101"/>
      <c r="I20" s="101"/>
      <c r="J20" s="102"/>
    </row>
  </sheetData>
  <mergeCells count="1">
    <mergeCell ref="I1:J1"/>
  </mergeCells>
  <hyperlinks>
    <hyperlink ref="I1" location="TOC!A1" display="Return to TOC" xr:uid="{1FFE756A-C412-4D27-8613-BD07A557FD0E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C1BC3-278C-4235-938F-970E5D38587C}">
  <sheetPr codeName="Sheet9"/>
  <dimension ref="A1:L42"/>
  <sheetViews>
    <sheetView workbookViewId="0"/>
  </sheetViews>
  <sheetFormatPr defaultRowHeight="15" x14ac:dyDescent="0.25"/>
  <cols>
    <col min="1" max="1" width="13.5703125" bestFit="1" customWidth="1"/>
    <col min="2" max="3" width="12.28515625" customWidth="1"/>
    <col min="4" max="4" width="10.85546875" customWidth="1"/>
    <col min="8" max="8" width="9.7109375" bestFit="1" customWidth="1"/>
    <col min="9" max="9" width="9.28515625" bestFit="1" customWidth="1"/>
    <col min="11" max="11" width="2.7109375" customWidth="1"/>
  </cols>
  <sheetData>
    <row r="1" spans="1:12" x14ac:dyDescent="0.25">
      <c r="A1" s="103" t="s">
        <v>3</v>
      </c>
      <c r="B1" s="104" t="s">
        <v>12</v>
      </c>
      <c r="C1" s="104"/>
      <c r="D1" s="105"/>
      <c r="E1" s="104"/>
      <c r="F1" s="104"/>
      <c r="G1" s="104"/>
      <c r="H1" s="104"/>
      <c r="I1" s="197" t="s">
        <v>8</v>
      </c>
      <c r="J1" s="198"/>
      <c r="L1" s="6" t="s">
        <v>9</v>
      </c>
    </row>
    <row r="2" spans="1:12" x14ac:dyDescent="0.25">
      <c r="A2" s="51" t="s">
        <v>4</v>
      </c>
      <c r="B2" s="52" t="s">
        <v>206</v>
      </c>
      <c r="C2" s="52"/>
      <c r="D2" s="52"/>
      <c r="E2" s="52"/>
      <c r="F2" s="52"/>
      <c r="G2" s="52"/>
      <c r="H2" s="52"/>
      <c r="I2" s="52"/>
      <c r="J2" s="53"/>
    </row>
    <row r="3" spans="1:12" x14ac:dyDescent="0.25">
      <c r="A3" s="51" t="s">
        <v>5</v>
      </c>
      <c r="B3" s="52" t="s">
        <v>207</v>
      </c>
      <c r="C3" s="52"/>
      <c r="D3" s="52"/>
      <c r="E3" s="52"/>
      <c r="F3" s="52"/>
      <c r="G3" s="52"/>
      <c r="H3" s="52"/>
      <c r="I3" s="52"/>
      <c r="J3" s="53"/>
    </row>
    <row r="4" spans="1:12" x14ac:dyDescent="0.25">
      <c r="A4" s="54"/>
      <c r="B4" s="55"/>
      <c r="C4" s="55"/>
      <c r="D4" s="55"/>
      <c r="E4" s="55"/>
      <c r="F4" s="55"/>
      <c r="G4" s="55"/>
      <c r="H4" s="55"/>
      <c r="I4" s="55"/>
      <c r="J4" s="56"/>
    </row>
    <row r="5" spans="1:12" x14ac:dyDescent="0.25">
      <c r="A5" s="57" t="s">
        <v>6</v>
      </c>
      <c r="B5" s="52" t="s">
        <v>209</v>
      </c>
      <c r="C5" s="52"/>
      <c r="D5" s="52"/>
      <c r="E5" s="52"/>
      <c r="F5" s="52"/>
      <c r="G5" s="52"/>
      <c r="H5" s="52"/>
      <c r="I5" s="52"/>
      <c r="J5" s="53"/>
    </row>
    <row r="6" spans="1:12" x14ac:dyDescent="0.25">
      <c r="A6" s="58"/>
      <c r="B6" s="52"/>
      <c r="C6" s="52"/>
      <c r="D6" s="52"/>
      <c r="E6" s="52"/>
      <c r="F6" s="52"/>
      <c r="G6" s="52"/>
      <c r="H6" s="52"/>
      <c r="I6" s="52"/>
      <c r="J6" s="53"/>
    </row>
    <row r="7" spans="1:12" x14ac:dyDescent="0.25">
      <c r="A7" s="58"/>
      <c r="B7" s="52" t="s">
        <v>210</v>
      </c>
      <c r="C7" s="52"/>
      <c r="D7" s="52"/>
      <c r="E7" s="52"/>
      <c r="F7" s="52"/>
      <c r="G7" s="52"/>
      <c r="H7" s="52"/>
      <c r="I7" s="52"/>
      <c r="J7" s="53"/>
    </row>
    <row r="8" spans="1:12" x14ac:dyDescent="0.25">
      <c r="A8" s="58"/>
      <c r="B8" s="52" t="s">
        <v>211</v>
      </c>
      <c r="C8" s="52"/>
      <c r="D8" s="52"/>
      <c r="E8" s="52"/>
      <c r="F8" s="52"/>
      <c r="G8" s="52"/>
      <c r="H8" s="52"/>
      <c r="I8" s="52"/>
      <c r="J8" s="53"/>
    </row>
    <row r="9" spans="1:12" x14ac:dyDescent="0.25">
      <c r="A9" s="58"/>
      <c r="B9" s="52" t="s">
        <v>212</v>
      </c>
      <c r="C9" s="52"/>
      <c r="D9" s="52"/>
      <c r="E9" s="52"/>
      <c r="F9" s="52"/>
      <c r="G9" s="52"/>
      <c r="H9" s="52"/>
      <c r="I9" s="52"/>
      <c r="J9" s="53"/>
    </row>
    <row r="10" spans="1:12" x14ac:dyDescent="0.25">
      <c r="A10" s="58"/>
      <c r="B10" s="52" t="s">
        <v>213</v>
      </c>
      <c r="C10" s="52"/>
      <c r="D10" s="52"/>
      <c r="E10" s="52"/>
      <c r="F10" s="52"/>
      <c r="G10" s="52"/>
      <c r="H10" s="52"/>
      <c r="I10" s="52"/>
      <c r="J10" s="53"/>
    </row>
    <row r="11" spans="1:12" x14ac:dyDescent="0.25">
      <c r="A11" s="58"/>
      <c r="B11" s="52" t="s">
        <v>214</v>
      </c>
      <c r="C11" s="52"/>
      <c r="D11" s="52"/>
      <c r="E11" s="52"/>
      <c r="F11" s="52"/>
      <c r="G11" s="52"/>
      <c r="H11" s="52"/>
      <c r="I11" s="52"/>
      <c r="J11" s="53"/>
    </row>
    <row r="12" spans="1:12" x14ac:dyDescent="0.25">
      <c r="A12" s="58"/>
      <c r="B12" s="52" t="s">
        <v>215</v>
      </c>
      <c r="C12" s="52"/>
      <c r="D12" s="52"/>
      <c r="E12" s="52"/>
      <c r="F12" s="52"/>
      <c r="G12" s="52"/>
      <c r="H12" s="52"/>
      <c r="I12" s="52"/>
      <c r="J12" s="53"/>
    </row>
    <row r="13" spans="1:12" x14ac:dyDescent="0.25">
      <c r="A13" s="58"/>
      <c r="B13" s="52"/>
      <c r="C13" s="52"/>
      <c r="D13" s="52"/>
      <c r="E13" s="52"/>
      <c r="F13" s="52"/>
      <c r="G13" s="52"/>
      <c r="H13" s="52"/>
      <c r="I13" s="52"/>
      <c r="J13" s="53"/>
    </row>
    <row r="14" spans="1:12" x14ac:dyDescent="0.25">
      <c r="A14" s="58"/>
      <c r="B14" s="114">
        <v>100000</v>
      </c>
      <c r="C14" s="115" t="s">
        <v>216</v>
      </c>
      <c r="D14" s="115"/>
      <c r="E14" s="116"/>
      <c r="F14" s="52"/>
      <c r="G14" s="52"/>
      <c r="H14" s="52"/>
      <c r="I14" s="52"/>
      <c r="J14" s="53"/>
    </row>
    <row r="15" spans="1:12" x14ac:dyDescent="0.25">
      <c r="A15" s="58"/>
      <c r="B15" s="118">
        <v>0.7</v>
      </c>
      <c r="C15" s="119" t="s">
        <v>80</v>
      </c>
      <c r="D15" s="119"/>
      <c r="E15" s="79"/>
      <c r="F15" s="52"/>
      <c r="G15" s="52"/>
      <c r="H15" s="52"/>
      <c r="I15" s="52"/>
      <c r="J15" s="53"/>
    </row>
    <row r="16" spans="1:12" x14ac:dyDescent="0.25">
      <c r="A16" s="58"/>
      <c r="B16" s="52"/>
      <c r="C16" s="52"/>
      <c r="D16" s="52"/>
      <c r="E16" s="52"/>
      <c r="F16" s="52"/>
      <c r="G16" s="52"/>
      <c r="H16" s="52"/>
      <c r="I16" s="52"/>
      <c r="J16" s="53"/>
    </row>
    <row r="17" spans="1:10" x14ac:dyDescent="0.25">
      <c r="A17" s="51" t="s">
        <v>7</v>
      </c>
      <c r="B17" s="52" t="s">
        <v>217</v>
      </c>
      <c r="C17" s="52"/>
      <c r="D17" s="52"/>
      <c r="E17" s="52"/>
      <c r="F17" s="52"/>
      <c r="G17" s="52"/>
      <c r="H17" s="52"/>
      <c r="I17" s="52"/>
      <c r="J17" s="53"/>
    </row>
    <row r="18" spans="1:10" x14ac:dyDescent="0.25">
      <c r="A18" s="58"/>
      <c r="B18" s="52" t="s">
        <v>218</v>
      </c>
      <c r="C18" s="52"/>
      <c r="D18" s="52"/>
      <c r="E18" s="52"/>
      <c r="F18" s="52"/>
      <c r="G18" s="52"/>
      <c r="H18" s="52"/>
      <c r="I18" s="52"/>
      <c r="J18" s="53"/>
    </row>
    <row r="19" spans="1:10" x14ac:dyDescent="0.25">
      <c r="A19" s="58"/>
      <c r="B19" s="52" t="s">
        <v>219</v>
      </c>
      <c r="C19" s="52"/>
      <c r="D19" s="52"/>
      <c r="E19" s="52"/>
      <c r="F19" s="52"/>
      <c r="G19" s="52"/>
      <c r="H19" s="52"/>
      <c r="I19" s="52"/>
      <c r="J19" s="53"/>
    </row>
    <row r="20" spans="1:10" x14ac:dyDescent="0.25">
      <c r="A20" s="58"/>
      <c r="B20" s="52"/>
      <c r="C20" s="52"/>
      <c r="D20" s="52"/>
      <c r="E20" s="52"/>
      <c r="F20" s="52"/>
      <c r="G20" s="52"/>
      <c r="H20" s="52"/>
      <c r="I20" s="52"/>
      <c r="J20" s="53"/>
    </row>
    <row r="21" spans="1:10" x14ac:dyDescent="0.25">
      <c r="A21" s="58"/>
      <c r="B21" s="52" t="s">
        <v>157</v>
      </c>
      <c r="C21" s="52"/>
      <c r="D21" s="52"/>
      <c r="E21" s="52"/>
      <c r="F21" s="52"/>
      <c r="G21" s="52"/>
      <c r="H21" s="52"/>
      <c r="I21" s="52"/>
      <c r="J21" s="53"/>
    </row>
    <row r="22" spans="1:10" x14ac:dyDescent="0.25">
      <c r="A22" s="58"/>
      <c r="B22" s="52"/>
      <c r="C22" s="52"/>
      <c r="D22" s="52"/>
      <c r="E22" s="52"/>
      <c r="F22" s="52"/>
      <c r="G22" s="52"/>
      <c r="H22" s="52"/>
      <c r="I22" s="52"/>
      <c r="J22" s="53"/>
    </row>
    <row r="23" spans="1:10" x14ac:dyDescent="0.25">
      <c r="A23" s="58"/>
      <c r="B23" s="137" t="s">
        <v>230</v>
      </c>
      <c r="C23" s="137"/>
      <c r="D23" s="137"/>
      <c r="E23" s="137"/>
      <c r="F23" s="137"/>
      <c r="G23" s="137"/>
      <c r="H23" s="137"/>
      <c r="I23" s="52"/>
      <c r="J23" s="53"/>
    </row>
    <row r="24" spans="1:10" x14ac:dyDescent="0.25">
      <c r="A24" s="58"/>
      <c r="B24" s="52"/>
      <c r="C24" s="52"/>
      <c r="D24" s="90" t="s">
        <v>228</v>
      </c>
      <c r="E24" s="91"/>
      <c r="F24" s="91"/>
      <c r="G24" s="91"/>
      <c r="H24" s="138"/>
      <c r="I24" s="52"/>
      <c r="J24" s="53"/>
    </row>
    <row r="25" spans="1:10" x14ac:dyDescent="0.25">
      <c r="A25" s="58"/>
      <c r="B25" s="71" t="s">
        <v>2</v>
      </c>
      <c r="C25" s="71" t="s">
        <v>21</v>
      </c>
      <c r="D25" s="130" t="s">
        <v>90</v>
      </c>
      <c r="E25" s="130" t="s">
        <v>224</v>
      </c>
      <c r="F25" s="130" t="s">
        <v>225</v>
      </c>
      <c r="G25" s="130" t="s">
        <v>226</v>
      </c>
      <c r="H25" s="80" t="s">
        <v>227</v>
      </c>
      <c r="I25" s="52"/>
      <c r="J25" s="53"/>
    </row>
    <row r="26" spans="1:10" x14ac:dyDescent="0.25">
      <c r="A26" s="58"/>
      <c r="B26" s="86" t="s">
        <v>222</v>
      </c>
      <c r="C26" s="108">
        <v>1</v>
      </c>
      <c r="D26" s="139">
        <v>1.24</v>
      </c>
      <c r="E26" s="139">
        <v>1.51</v>
      </c>
      <c r="F26" s="139">
        <v>1.59</v>
      </c>
      <c r="G26" s="139">
        <v>2.0299999999999998</v>
      </c>
      <c r="H26" s="140">
        <v>2.39</v>
      </c>
      <c r="I26" s="52"/>
      <c r="J26" s="53"/>
    </row>
    <row r="27" spans="1:10" x14ac:dyDescent="0.25">
      <c r="A27" s="58"/>
      <c r="B27" s="76" t="s">
        <v>223</v>
      </c>
      <c r="C27" s="97">
        <v>1</v>
      </c>
      <c r="D27" s="141">
        <v>0.72</v>
      </c>
      <c r="E27" s="141">
        <v>0.49</v>
      </c>
      <c r="F27" s="141">
        <v>0.43</v>
      </c>
      <c r="G27" s="141">
        <v>0.35</v>
      </c>
      <c r="H27" s="142">
        <v>0.22</v>
      </c>
      <c r="I27" s="52"/>
      <c r="J27" s="53"/>
    </row>
    <row r="28" spans="1:10" x14ac:dyDescent="0.25">
      <c r="A28" s="58"/>
      <c r="B28" s="52"/>
      <c r="C28" s="52"/>
      <c r="D28" s="52"/>
      <c r="E28" s="52"/>
      <c r="F28" s="52"/>
      <c r="G28" s="52"/>
      <c r="H28" s="52"/>
      <c r="I28" s="52"/>
      <c r="J28" s="53"/>
    </row>
    <row r="29" spans="1:10" x14ac:dyDescent="0.25">
      <c r="A29" s="58"/>
      <c r="B29" s="137" t="s">
        <v>229</v>
      </c>
      <c r="C29" s="95"/>
      <c r="D29" s="95"/>
      <c r="E29" s="52"/>
      <c r="F29" s="137" t="s">
        <v>231</v>
      </c>
      <c r="G29" s="95"/>
      <c r="H29" s="95"/>
      <c r="I29" s="95"/>
      <c r="J29" s="53"/>
    </row>
    <row r="30" spans="1:10" x14ac:dyDescent="0.25">
      <c r="A30" s="58"/>
      <c r="B30" s="63" t="s">
        <v>220</v>
      </c>
      <c r="C30" s="71" t="s">
        <v>104</v>
      </c>
      <c r="D30" s="80" t="s">
        <v>104</v>
      </c>
      <c r="E30" s="52"/>
      <c r="F30" s="120" t="s">
        <v>232</v>
      </c>
      <c r="G30" s="86" t="s">
        <v>154</v>
      </c>
      <c r="H30" s="86" t="s">
        <v>83</v>
      </c>
      <c r="I30" s="88" t="s">
        <v>84</v>
      </c>
      <c r="J30" s="53"/>
    </row>
    <row r="31" spans="1:10" x14ac:dyDescent="0.25">
      <c r="A31" s="58"/>
      <c r="B31" s="67" t="s">
        <v>221</v>
      </c>
      <c r="C31" s="76" t="s">
        <v>105</v>
      </c>
      <c r="D31" s="81" t="s">
        <v>106</v>
      </c>
      <c r="E31" s="52"/>
      <c r="F31" s="82">
        <v>18</v>
      </c>
      <c r="G31" s="75">
        <v>0.71799999999999997</v>
      </c>
      <c r="H31" s="126">
        <v>0.56000000000000005</v>
      </c>
      <c r="I31" s="83">
        <v>0.42499999999999999</v>
      </c>
      <c r="J31" s="53"/>
    </row>
    <row r="32" spans="1:10" x14ac:dyDescent="0.25">
      <c r="A32" s="58"/>
      <c r="B32" s="82" t="s">
        <v>154</v>
      </c>
      <c r="C32" s="75">
        <v>0.88200000000000001</v>
      </c>
      <c r="D32" s="83">
        <v>0.90100000000000002</v>
      </c>
      <c r="E32" s="52"/>
      <c r="F32" s="82">
        <v>21</v>
      </c>
      <c r="G32" s="75">
        <v>0.67500000000000004</v>
      </c>
      <c r="H32" s="75">
        <v>0.53500000000000003</v>
      </c>
      <c r="I32" s="83">
        <v>0.40400000000000003</v>
      </c>
      <c r="J32" s="53"/>
    </row>
    <row r="33" spans="1:10" x14ac:dyDescent="0.25">
      <c r="A33" s="58"/>
      <c r="B33" s="82" t="s">
        <v>83</v>
      </c>
      <c r="C33" s="75">
        <v>0.82799999999999996</v>
      </c>
      <c r="D33" s="83">
        <v>0.85399999999999998</v>
      </c>
      <c r="E33" s="52"/>
      <c r="F33" s="82">
        <v>24</v>
      </c>
      <c r="G33" s="75">
        <v>0.63500000000000001</v>
      </c>
      <c r="H33" s="75">
        <v>0.497</v>
      </c>
      <c r="I33" s="83">
        <v>0.377</v>
      </c>
      <c r="J33" s="53"/>
    </row>
    <row r="34" spans="1:10" x14ac:dyDescent="0.25">
      <c r="A34" s="58"/>
      <c r="B34" s="67" t="s">
        <v>84</v>
      </c>
      <c r="C34" s="76">
        <v>0.77700000000000002</v>
      </c>
      <c r="D34" s="158">
        <v>0.81</v>
      </c>
      <c r="E34" s="52"/>
      <c r="F34" s="67">
        <v>27</v>
      </c>
      <c r="G34" s="76">
        <v>0.59599999999999997</v>
      </c>
      <c r="H34" s="76">
        <v>0.46100000000000002</v>
      </c>
      <c r="I34" s="81">
        <v>0.35099999999999998</v>
      </c>
      <c r="J34" s="53"/>
    </row>
    <row r="35" spans="1:10" x14ac:dyDescent="0.25">
      <c r="A35" s="58"/>
      <c r="B35" s="52"/>
      <c r="C35" s="52"/>
      <c r="D35" s="52"/>
      <c r="E35" s="52"/>
      <c r="F35" s="52"/>
      <c r="G35" s="52"/>
      <c r="H35" s="52"/>
      <c r="I35" s="52"/>
      <c r="J35" s="53"/>
    </row>
    <row r="36" spans="1:10" x14ac:dyDescent="0.25">
      <c r="A36" s="58"/>
      <c r="B36" s="137" t="s">
        <v>233</v>
      </c>
      <c r="C36" s="95"/>
      <c r="D36" s="52"/>
      <c r="E36" s="52"/>
      <c r="F36" s="52"/>
      <c r="G36" s="52"/>
      <c r="H36" s="52"/>
      <c r="I36" s="52"/>
      <c r="J36" s="53"/>
    </row>
    <row r="37" spans="1:10" x14ac:dyDescent="0.25">
      <c r="A37" s="58"/>
      <c r="B37" s="120" t="s">
        <v>234</v>
      </c>
      <c r="C37" s="86" t="s">
        <v>235</v>
      </c>
      <c r="D37" s="87" t="s">
        <v>11</v>
      </c>
      <c r="E37" s="86" t="s">
        <v>63</v>
      </c>
      <c r="F37" s="88" t="s">
        <v>64</v>
      </c>
      <c r="G37" s="52"/>
      <c r="H37" s="52"/>
      <c r="I37" s="52"/>
      <c r="J37" s="53"/>
    </row>
    <row r="38" spans="1:10" x14ac:dyDescent="0.25">
      <c r="A38" s="58"/>
      <c r="B38" s="143">
        <v>389918</v>
      </c>
      <c r="C38" s="96">
        <v>406257</v>
      </c>
      <c r="D38" s="85">
        <v>0.57999999999999996</v>
      </c>
      <c r="E38" s="75">
        <v>0.95699999999999996</v>
      </c>
      <c r="F38" s="144">
        <v>192950</v>
      </c>
      <c r="G38" s="52"/>
      <c r="H38" s="52"/>
      <c r="I38" s="52"/>
      <c r="J38" s="53"/>
    </row>
    <row r="39" spans="1:10" x14ac:dyDescent="0.25">
      <c r="A39" s="58"/>
      <c r="B39" s="143">
        <v>406258</v>
      </c>
      <c r="C39" s="96">
        <v>423404</v>
      </c>
      <c r="D39" s="85">
        <v>0.59</v>
      </c>
      <c r="E39" s="75">
        <v>0.95899999999999996</v>
      </c>
      <c r="F39" s="144">
        <v>198100</v>
      </c>
      <c r="G39" s="52"/>
      <c r="H39" s="52"/>
      <c r="I39" s="52"/>
      <c r="J39" s="53"/>
    </row>
    <row r="40" spans="1:10" x14ac:dyDescent="0.25">
      <c r="A40" s="58"/>
      <c r="B40" s="143">
        <v>423405</v>
      </c>
      <c r="C40" s="96">
        <v>441420</v>
      </c>
      <c r="D40" s="159">
        <v>0.6</v>
      </c>
      <c r="E40" s="75">
        <v>0.96099999999999997</v>
      </c>
      <c r="F40" s="144">
        <v>203500</v>
      </c>
      <c r="G40" s="52"/>
      <c r="H40" s="52"/>
      <c r="I40" s="52"/>
      <c r="J40" s="53"/>
    </row>
    <row r="41" spans="1:10" x14ac:dyDescent="0.25">
      <c r="A41" s="58"/>
      <c r="B41" s="145">
        <v>441421</v>
      </c>
      <c r="C41" s="98">
        <v>460371</v>
      </c>
      <c r="D41" s="89">
        <v>0.61</v>
      </c>
      <c r="E41" s="76">
        <v>0.96399999999999997</v>
      </c>
      <c r="F41" s="146">
        <v>209200</v>
      </c>
      <c r="G41" s="52"/>
      <c r="H41" s="52"/>
      <c r="I41" s="52"/>
      <c r="J41" s="53"/>
    </row>
    <row r="42" spans="1:10" ht="15.75" thickBot="1" x14ac:dyDescent="0.3">
      <c r="A42" s="100"/>
      <c r="B42" s="101"/>
      <c r="C42" s="101"/>
      <c r="D42" s="101"/>
      <c r="E42" s="101"/>
      <c r="F42" s="101"/>
      <c r="G42" s="101"/>
      <c r="H42" s="101"/>
      <c r="I42" s="101"/>
      <c r="J42" s="102"/>
    </row>
  </sheetData>
  <mergeCells count="1">
    <mergeCell ref="I1:J1"/>
  </mergeCells>
  <hyperlinks>
    <hyperlink ref="I1" location="TOC!A1" display="Return to TOC" xr:uid="{DCF49529-A20D-4DF3-88DF-101759EDE069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TOC</vt:lpstr>
      <vt:lpstr>ISO_Rating1</vt:lpstr>
      <vt:lpstr>ISO_Rating2</vt:lpstr>
      <vt:lpstr>ISO_Rating3</vt:lpstr>
      <vt:lpstr>ISO_Rating4</vt:lpstr>
      <vt:lpstr>ISO_Rating5</vt:lpstr>
      <vt:lpstr>ISO_Rating6</vt:lpstr>
      <vt:lpstr>ISO_Rating7</vt:lpstr>
      <vt:lpstr>ISO_Rating8</vt:lpstr>
      <vt:lpstr>ISO_Rating9</vt:lpstr>
      <vt:lpstr>ISO_Rating10</vt:lpstr>
      <vt:lpstr>ISO_Rating11</vt:lpstr>
      <vt:lpstr>ISO_Rating12</vt:lpstr>
      <vt:lpstr>ISO_Rating13</vt:lpstr>
      <vt:lpstr>ISO_Rating14</vt:lpstr>
      <vt:lpstr>ISO_Rating15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 Constable</cp:lastModifiedBy>
  <dcterms:created xsi:type="dcterms:W3CDTF">2021-03-10T11:20:16Z</dcterms:created>
  <dcterms:modified xsi:type="dcterms:W3CDTF">2024-05-28T11:28:05Z</dcterms:modified>
</cp:coreProperties>
</file>